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defaultThemeVersion="124226"/>
  <mc:AlternateContent xmlns:mc="http://schemas.openxmlformats.org/markup-compatibility/2006">
    <mc:Choice Requires="x15">
      <x15ac:absPath xmlns:x15ac="http://schemas.microsoft.com/office/spreadsheetml/2010/11/ac" url="https://naturvardsverket.sharepoint.com/sites/kretssl/Delade dokument/Vägledningar/Vägledning till NFS 2016 8/Uppdatering 2022/"/>
    </mc:Choice>
  </mc:AlternateContent>
  <xr:revisionPtr revIDLastSave="10" documentId="14_{157E8C2F-6BF5-4FA1-9073-CACFD049C7B9}" xr6:coauthVersionLast="47" xr6:coauthVersionMax="47" xr10:uidLastSave="{35CAC0C7-34CC-4FB7-B315-1D231557AD50}"/>
  <bookViews>
    <workbookView xWindow="-120" yWindow="-120" windowWidth="29040" windowHeight="15990" tabRatio="850" xr2:uid="{00000000-000D-0000-FFFF-FFFF00000000}"/>
  </bookViews>
  <sheets>
    <sheet name="Läsanvisning" sheetId="5" r:id="rId1"/>
    <sheet name="Tätbebyggelse vägledning" sheetId="2" r:id="rId2"/>
    <sheet name="Tätbebyggelse mall" sheetId="1" r:id="rId3"/>
    <sheet name="Inkommande vägledning" sheetId="6" r:id="rId4"/>
    <sheet name="Inkommande mall 90e percentil" sheetId="3" r:id="rId5"/>
    <sheet name="Inkommande mall maxvecka" sheetId="4" r:id="rId6"/>
  </sheets>
  <definedNames>
    <definedName name="_xlnm.Print_Area" localSheetId="4">'Inkommande mall 90e percentil'!$A$1:$F$68</definedName>
    <definedName name="_xlnm.Print_Area" localSheetId="5">'Inkommande mall maxvecka'!$B$1:$G$63</definedName>
    <definedName name="_xlnm.Print_Area" localSheetId="3">'Inkommande vägledning'!$B$1:$B$13</definedName>
    <definedName name="_xlnm.Print_Area" localSheetId="2">'Tätbebyggelse mall'!$B$1:$H$16</definedName>
    <definedName name="_xlnm.Print_Area" localSheetId="1">'Tätbebyggelse vägledning'!$B$1:$F$15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 l="1"/>
  <c r="G41" i="4"/>
  <c r="G42" i="4"/>
  <c r="G43" i="4"/>
  <c r="G44" i="4"/>
  <c r="G45" i="4"/>
  <c r="G46" i="4"/>
  <c r="G47" i="4"/>
  <c r="G48" i="4"/>
  <c r="G49" i="4"/>
  <c r="G50" i="4"/>
  <c r="G51" i="4"/>
  <c r="G52" i="4"/>
  <c r="G53" i="4"/>
  <c r="G54" i="4"/>
  <c r="G55" i="4"/>
  <c r="G56" i="4"/>
  <c r="G57" i="4"/>
  <c r="G58" i="4"/>
  <c r="G59" i="4"/>
  <c r="G60" i="4"/>
  <c r="G61" i="4"/>
  <c r="F40" i="4"/>
  <c r="F41" i="4"/>
  <c r="F42" i="4"/>
  <c r="F43" i="4"/>
  <c r="F44" i="4"/>
  <c r="F45" i="4"/>
  <c r="F46" i="4"/>
  <c r="F47" i="4"/>
  <c r="F48" i="4"/>
  <c r="F49" i="4"/>
  <c r="F50" i="4"/>
  <c r="F51" i="4"/>
  <c r="F52" i="4"/>
  <c r="F53" i="4"/>
  <c r="F54" i="4"/>
  <c r="F55" i="4"/>
  <c r="F56" i="4"/>
  <c r="F57" i="4"/>
  <c r="F58" i="4"/>
  <c r="F59" i="4"/>
  <c r="F60" i="4"/>
  <c r="F61" i="4"/>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10" i="3"/>
  <c r="F7" i="4"/>
  <c r="G7" i="4" s="1"/>
  <c r="F8" i="4"/>
  <c r="G8" i="4" s="1"/>
  <c r="F33" i="4"/>
  <c r="F39" i="4"/>
  <c r="G39" i="4" s="1"/>
  <c r="E9" i="3" l="1"/>
  <c r="F10" i="3"/>
  <c r="G33" i="4"/>
  <c r="G35" i="4" s="1"/>
  <c r="C28" i="4"/>
  <c r="D27" i="4"/>
  <c r="F24" i="4"/>
  <c r="F25" i="4" s="1"/>
  <c r="F26" i="4" s="1"/>
  <c r="F22" i="4"/>
  <c r="G22" i="4" s="1"/>
  <c r="F21" i="4"/>
  <c r="G21" i="4" s="1"/>
  <c r="F20" i="4"/>
  <c r="G20" i="4" s="1"/>
  <c r="F19" i="4"/>
  <c r="F12" i="4"/>
  <c r="G12" i="4" s="1"/>
  <c r="F11" i="4"/>
  <c r="G11" i="4" s="1"/>
  <c r="F10" i="4"/>
  <c r="G10" i="4" s="1"/>
  <c r="F9" i="4"/>
  <c r="G9" i="4" s="1"/>
  <c r="F6" i="4"/>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9" i="3"/>
  <c r="E8" i="2"/>
  <c r="F9" i="2" s="1"/>
  <c r="F10" i="2" s="1"/>
  <c r="D8" i="2"/>
  <c r="C8" i="2"/>
  <c r="E13" i="4" l="1"/>
  <c r="G63" i="4"/>
  <c r="A6" i="3"/>
  <c r="B6" i="3"/>
  <c r="C6" i="3"/>
  <c r="E27" i="4"/>
  <c r="G6" i="4"/>
  <c r="G14" i="4" s="1"/>
  <c r="G19" i="4"/>
  <c r="G24" i="4"/>
  <c r="G25" i="4" s="1"/>
  <c r="G26" i="4" s="1"/>
  <c r="G10" i="1"/>
  <c r="D10" i="1"/>
  <c r="E10" i="1"/>
  <c r="F10" i="1"/>
  <c r="C10" i="1"/>
  <c r="G28" i="4" l="1"/>
  <c r="H11" i="1"/>
  <c r="H12" i="1" s="1"/>
</calcChain>
</file>

<file path=xl/sharedStrings.xml><?xml version="1.0" encoding="utf-8"?>
<sst xmlns="http://schemas.openxmlformats.org/spreadsheetml/2006/main" count="118" uniqueCount="87">
  <si>
    <t>Innehållsförteckning</t>
  </si>
  <si>
    <t>Tätbebyggelse vägledning</t>
  </si>
  <si>
    <t>Tätbebyggelse mall</t>
  </si>
  <si>
    <t>Inkommande vägledning</t>
  </si>
  <si>
    <t>Inkommande mall 90e percentil</t>
  </si>
  <si>
    <t>Inkommande mall maxvecka</t>
  </si>
  <si>
    <t>Läsanvisning</t>
  </si>
  <si>
    <r>
      <rPr>
        <b/>
        <sz val="11"/>
        <color theme="1"/>
        <rFont val="Calibri"/>
        <family val="2"/>
        <scheme val="minor"/>
      </rPr>
      <t>Blad "Tätbebyggelse vägledning"</t>
    </r>
    <r>
      <rPr>
        <sz val="11"/>
        <color theme="1"/>
        <rFont val="Calibri"/>
        <family val="2"/>
        <scheme val="minor"/>
      </rPr>
      <t xml:space="preserve"> vägleder och exemplifierar hur maximal genomsnittlig veckobelastning från en tätbebyggelse kan uppskattas. Blad "Tätbebyggelse mall" kan du använda för att göra din egen uppskattning av den maximala genomsninttliga belastningen från din tätbebyggelse.</t>
    </r>
  </si>
  <si>
    <r>
      <rPr>
        <b/>
        <sz val="11"/>
        <color theme="1"/>
        <rFont val="Calibri"/>
        <family val="2"/>
        <scheme val="minor"/>
      </rPr>
      <t>Blad "Inkommande vägledning"</t>
    </r>
    <r>
      <rPr>
        <sz val="11"/>
        <color theme="1"/>
        <rFont val="Calibri"/>
        <family val="2"/>
        <scheme val="minor"/>
      </rPr>
      <t xml:space="preserve"> beskriver hur inkommande maximal genomsnittlig veckobelastning kan beräknas baserat på olika provtagningsstrategier. De två följande bladen är mallar. Välj en (1) metod av de föreslagna.</t>
    </r>
  </si>
  <si>
    <t xml:space="preserve">För vägledning om maximal genomsnittlig veckobelastning (max gvb) för tätbebyggelsen, se </t>
  </si>
  <si>
    <t>https://www.naturvardsverket.se/vagledning-och-stod/avlopp/vagledning-om-utslapp-och-kontroll-av-utslapp-av-avloppsvatten-fran-tatbebyggelse/#E-1277432112</t>
  </si>
  <si>
    <t>För vägledning om maximal genomsnittlig veckobelastning (max gvb) för inkommande belastning, se</t>
  </si>
  <si>
    <t>Blad "Inkommande vägledning"</t>
  </si>
  <si>
    <t>Exempelberäkning för M-stads tätbebyggelse</t>
  </si>
  <si>
    <t xml:space="preserve">Normal belastning </t>
  </si>
  <si>
    <t xml:space="preserve">Påsk </t>
  </si>
  <si>
    <t>Sommar
(juni, juli, augusti)</t>
  </si>
  <si>
    <t>Summering</t>
  </si>
  <si>
    <r>
      <t>B</t>
    </r>
    <r>
      <rPr>
        <sz val="11"/>
        <rFont val="Calibri"/>
        <family val="2"/>
        <scheme val="minor"/>
      </rPr>
      <t>ofast befolkning totalt inom tätbebyggelsen</t>
    </r>
  </si>
  <si>
    <r>
      <t>Icke bofast b</t>
    </r>
    <r>
      <rPr>
        <sz val="11"/>
        <rFont val="Calibri"/>
        <family val="2"/>
        <scheme val="minor"/>
      </rPr>
      <t>efolkning inom tätbebyggelsen</t>
    </r>
    <r>
      <rPr>
        <sz val="11"/>
        <color rgb="FF000000"/>
        <rFont val="Calibri"/>
        <family val="2"/>
        <scheme val="minor"/>
      </rPr>
      <t xml:space="preserve"> </t>
    </r>
    <r>
      <rPr>
        <vertAlign val="superscript"/>
        <sz val="11"/>
        <color rgb="FF000000"/>
        <rFont val="Calibri"/>
        <family val="2"/>
        <scheme val="minor"/>
      </rPr>
      <t>(1)</t>
    </r>
  </si>
  <si>
    <t>Industribelastning</t>
  </si>
  <si>
    <t>Förväntad ökad belastning de närmaste 5-10 åren</t>
  </si>
  <si>
    <r>
      <t xml:space="preserve">Säkerhetsmarginal </t>
    </r>
    <r>
      <rPr>
        <vertAlign val="superscript"/>
        <sz val="11"/>
        <color rgb="FF000000"/>
        <rFont val="Calibri"/>
        <family val="2"/>
        <scheme val="minor"/>
      </rPr>
      <t>(2)</t>
    </r>
  </si>
  <si>
    <t xml:space="preserve">Summa </t>
  </si>
  <si>
    <t>Icke avrundad max gvb</t>
  </si>
  <si>
    <r>
      <t>Avrunda</t>
    </r>
    <r>
      <rPr>
        <u/>
        <sz val="11"/>
        <color rgb="FF000000"/>
        <rFont val="Calibri"/>
        <family val="2"/>
        <scheme val="minor"/>
      </rPr>
      <t xml:space="preserve"> uppåt</t>
    </r>
    <r>
      <rPr>
        <sz val="11"/>
        <color rgb="FF000000"/>
        <rFont val="Calibri"/>
        <family val="2"/>
        <scheme val="minor"/>
      </rPr>
      <t xml:space="preserve"> för att få en jämnare siffra (ger också) en säkerhetsmarginal</t>
    </r>
  </si>
  <si>
    <t>Ange max gvb med noggrannheten hundratal pe. För anläggningar över 10 000 pe bör noggrannheten vara tusental pe.</t>
  </si>
  <si>
    <t/>
  </si>
  <si>
    <r>
      <t xml:space="preserve">(1) Icke bofast befolkning inom tätbebyggelsen
</t>
    </r>
    <r>
      <rPr>
        <sz val="11"/>
        <color theme="1"/>
        <rFont val="Calibri"/>
        <family val="2"/>
        <scheme val="minor"/>
      </rPr>
      <t xml:space="preserve">Påsk, fritidshus: 200 </t>
    </r>
    <r>
      <rPr>
        <sz val="11"/>
        <color theme="1"/>
        <rFont val="Calibri"/>
        <family val="2"/>
      </rPr>
      <t xml:space="preserve">× 2,3  =  460 pe (2,3 pe per fritidshus kan användas om ingen bättre schablon finns)
</t>
    </r>
    <r>
      <rPr>
        <b/>
        <sz val="11"/>
        <color theme="1"/>
        <rFont val="Calibri"/>
        <family val="2"/>
        <scheme val="minor"/>
      </rPr>
      <t xml:space="preserve">
</t>
    </r>
    <r>
      <rPr>
        <sz val="11"/>
        <color theme="1"/>
        <rFont val="Calibri"/>
        <family val="2"/>
        <scheme val="minor"/>
      </rPr>
      <t>Sommar, fritidshus: 200 × 2,3  =  460 pe
Vandrarhem: 100 pe
(om det finns ett stort antal bäddar i förhållande till tätbebyggelsen i övrigt, bör förväntad kvot pe/bädd utredas. I detta exempel använder vi 1 bädd = 1 pe; efter utredning kan i praktiken en lägre kvot användas, normalt mellan 0,6-0,75 pe/bädd.)</t>
    </r>
    <r>
      <rPr>
        <b/>
        <sz val="11"/>
        <color theme="1"/>
        <rFont val="Calibri"/>
        <family val="2"/>
        <scheme val="minor"/>
      </rPr>
      <t xml:space="preserve">
</t>
    </r>
    <r>
      <rPr>
        <sz val="11"/>
        <color theme="1"/>
        <rFont val="Calibri"/>
        <family val="2"/>
        <scheme val="minor"/>
      </rPr>
      <t>Sommar, totalsumma = 560 pe</t>
    </r>
  </si>
  <si>
    <r>
      <rPr>
        <b/>
        <sz val="11"/>
        <color theme="1"/>
        <rFont val="Calibri"/>
        <family val="2"/>
        <scheme val="minor"/>
      </rPr>
      <t>(2) Säkerhetsmarginal</t>
    </r>
    <r>
      <rPr>
        <sz val="11"/>
        <color theme="1"/>
        <rFont val="Calibri"/>
        <family val="2"/>
        <scheme val="minor"/>
      </rPr>
      <t xml:space="preserve">
Exemplet avser ett samhälle där befolkningen i tätbebyggelsen minskar. Därför behövs inget extra påslag för att storleken på max gvb ska stå sig under de närmaste åren. Ingen ny industri ska anslutas. Arbetspendlingen ut från tätbebyggelsen bedöms vara högre än arbetspendlingen in, vilket i sig ger en säkerhetsmarginal i bedömningen.
Som en extra säkerhetsmarginal och för att minska risken för att underskatta max gvb, adderar vi 500 pe. En vanlig säkerhetsmarginal landar mellan 1-10 %, behovet av och storleken på säkerhetsmarginalen kan variera beroende på lokala förutsättningar. EU-kommissionen följer upp hur max gvb tätbebyggelse stämmer överens med max gvb inkommande respektive reningsverkets dimensionerande kapacitet. Att  överskatta max gvb tätbebyggelse kan ge en bild av att inte allt avloppsvatten som uppstår i tätbebyggelsen når reningsverket eller att reningsverket är underdimensionerat.
Om den uppskattade max gvb ligger nära 2 000, 10 000 eller 100 000 pe, behövs en fördjupad bedömning då dessa gränser påverkar kraven enligt Naturvårdsverkets föreskrifter (NFS 2016:6), utifrån EU:s avloppsdirektiv. Det är också viktigt att beakta avloppsreningsverkets tillståndsgivna belastning.</t>
    </r>
  </si>
  <si>
    <t>Mall för att beräkna maximal genomsnittlig veckobelastning (max gvb) för tätbebyggelsen</t>
  </si>
  <si>
    <t>Förslag/exempel på relevanta perioder</t>
  </si>
  <si>
    <t>Normal belastning</t>
  </si>
  <si>
    <t>Högsäsong vår</t>
  </si>
  <si>
    <t>Högsäsong sommar</t>
  </si>
  <si>
    <t>Högsäsong höst</t>
  </si>
  <si>
    <t>Högsäsong vinter</t>
  </si>
  <si>
    <r>
      <t>Icke bofast b</t>
    </r>
    <r>
      <rPr>
        <sz val="11"/>
        <rFont val="Calibri"/>
        <family val="2"/>
        <scheme val="minor"/>
      </rPr>
      <t xml:space="preserve">efolkning inom tätbebyggelsen </t>
    </r>
    <r>
      <rPr>
        <vertAlign val="superscript"/>
        <sz val="11"/>
        <rFont val="Calibri"/>
        <family val="2"/>
        <scheme val="minor"/>
      </rPr>
      <t>(1)</t>
    </r>
  </si>
  <si>
    <r>
      <t>Förväntad ökad belastning de närmaste 5-10 åren</t>
    </r>
    <r>
      <rPr>
        <vertAlign val="superscript"/>
        <sz val="11"/>
        <rFont val="Calibri"/>
        <family val="2"/>
        <scheme val="minor"/>
      </rPr>
      <t xml:space="preserve"> (2)</t>
    </r>
  </si>
  <si>
    <t xml:space="preserve">Säkerhetsmarginal </t>
  </si>
  <si>
    <r>
      <t>Avrunda</t>
    </r>
    <r>
      <rPr>
        <u/>
        <sz val="11"/>
        <color theme="1"/>
        <rFont val="Calibri"/>
        <family val="2"/>
        <scheme val="minor"/>
      </rPr>
      <t xml:space="preserve"> uppåt</t>
    </r>
    <r>
      <rPr>
        <sz val="11"/>
        <color theme="1"/>
        <rFont val="Calibri"/>
        <family val="2"/>
        <scheme val="minor"/>
      </rPr>
      <t xml:space="preserve"> för att få en jämnare siffra (ger också en säkerhetsmarginal)</t>
    </r>
  </si>
  <si>
    <t>(1) Beakta även särskild återkommande händelse/evenemang, t.ex. sportlovsvecka, marknad, större konferens, festival…</t>
  </si>
  <si>
    <t>(2) Bedöm förväntad ökad belastning, t.ex. i form av nya bostadsområden eller förtätning, så att värdet står sig en längre tid (cirka fem till tio år).
Om den ökade belastningen medför strängare renings- och utsläppskrav än reningsverket är dimensionerat för, bör den planerade, ökade belastningen inte räknas in i max gvb om det inte redan är säkerställt att de strängare kraven kan följas. Följaktligen kan inte nya områden anslutas innan kraven kan följas. EU-kommissionen följer upp överensstämmelsen mellan max gvb tätbebyggelse och max gvb inkommande. Att överdrivet överskatta max gvb tätbebyggelse kan därför vara olämpligt.
Om den uppskattade max gvb ligger nära 2 000, 10 000, eller 100 000 pe måste bedömningen göras med större omsorg då ett max gvb över dessa gränser påverkar vilka krav som ställs enligt Naturvårdsverkets föreskrifter (NFS 2016:6), utifrån EU:s avloppsdirektiv. Det är också viktigt att beakta avloppsreningsverkets tillståndsgivna belastning.</t>
  </si>
  <si>
    <t>Version 2022.2</t>
  </si>
  <si>
    <t>Vägledning till inkommande maximal genomsnittlig veckobelastning
("Maxgvb-inkommande" i miljörapportens emissionsdeklaration i SMP)</t>
  </si>
  <si>
    <t>Blad Inkommande mall 90:e percentil (länk)</t>
  </si>
  <si>
    <t>Blad Inkommande mall maxvecka (länk)</t>
  </si>
  <si>
    <t>Metoder baserade på provtagning under maxveckan</t>
  </si>
  <si>
    <t>Expertbedömning</t>
  </si>
  <si>
    <r>
      <t>Undantagsvis, exempelvis om 90:e percentilen inte lämpar sig att använda och det saknas analysresultat för BOD</t>
    </r>
    <r>
      <rPr>
        <vertAlign val="subscript"/>
        <sz val="11"/>
        <color theme="1"/>
        <rFont val="Calibri"/>
        <family val="2"/>
        <scheme val="minor"/>
      </rPr>
      <t>7</t>
    </r>
    <r>
      <rPr>
        <sz val="11"/>
        <color theme="1"/>
        <rFont val="Calibri"/>
        <family val="2"/>
        <scheme val="minor"/>
      </rPr>
      <t xml:space="preserve"> för hela den förmodade maxveckan, kan en expertbedömning ersätta andra metoder. En förutsättning är att en mer ändamålsenlig provtagning  säkerställs för kommande år.
Om en belastningstopp för ett avloppsreningsverk varar över flera veckor, eller för flera belastningstoppar under året av motsvarande storlek, kan dygnsprover som tagits under denna/dessa perioder användas. Beräkningen blir något mindre osäker om den på detta vis kan grundas på mer än ett provtagningstillfälle. En expertbedömning baserad på endast ett eller några dygnsprover bör rimlighetsbedömas. En sådan bedömning bör omfatta om belastningen är rimlig i förhållande till den belastning som har kunnat förväntas. Jämför t.ex. med resultat för andra parametrar från samma provtagning. Felaktig provtagning eller ledningsurspolning av ledningsnätet vid häftiga regn skulle kunna förklara ett värde som bedöms som icke representativt.
Använd beräkningsmall 4 i blad Inkommande mall maxvecka för att redovisa expertbedömningen, så att det tydligt framgår när en expertbedömning har gjorts. Beskriv förfarandet och gjorda avvägningar och motivera varför en expertbedömning behövde göras, antingen direkt under beräkningsmall 4 eller i en separat bilaga som du döper till: ”Expertbedömning Max gvb ink. </t>
    </r>
    <r>
      <rPr>
        <i/>
        <sz val="11"/>
        <color theme="1"/>
        <rFont val="Calibri"/>
        <family val="2"/>
        <scheme val="minor"/>
      </rPr>
      <t>Avloppsreningsverkets</t>
    </r>
    <r>
      <rPr>
        <sz val="11"/>
        <color theme="1"/>
        <rFont val="Calibri"/>
        <family val="2"/>
        <scheme val="minor"/>
      </rPr>
      <t xml:space="preserve"> och </t>
    </r>
    <r>
      <rPr>
        <i/>
        <sz val="11"/>
        <color theme="1"/>
        <rFont val="Calibri"/>
        <family val="2"/>
        <scheme val="minor"/>
      </rPr>
      <t>tätbebyggelsens namn</t>
    </r>
    <r>
      <rPr>
        <sz val="11"/>
        <color theme="1"/>
        <rFont val="Calibri"/>
        <family val="2"/>
        <scheme val="minor"/>
      </rPr>
      <t xml:space="preserve">”.
Nedan ges exempel på hur varierande dygnsflöden under maxveckan kan behöva beaktas vid en expertbedömning. </t>
    </r>
  </si>
  <si>
    <r>
      <rPr>
        <b/>
        <sz val="11"/>
        <color theme="1"/>
        <rFont val="Calibri"/>
        <family val="2"/>
        <scheme val="minor"/>
      </rPr>
      <t xml:space="preserve">Expertbedömning, exempel A
</t>
    </r>
    <r>
      <rPr>
        <sz val="11"/>
        <color theme="1"/>
        <rFont val="Calibri"/>
        <family val="2"/>
        <scheme val="minor"/>
      </rPr>
      <t>BOD-mängden i ett dygnsprov för BOD (mg/l) som har tagits under ett dygn med normala flödes- och belastningsförhållanden kan  ses som representativ för maxveckans alla dagar. Denna dygnsmängd blir då identisk med värdet för inkommande maxgvb, omräknat till pe. Beräkningen redovisas som en enda rad i beräkningsmall 4 där det dygnets flöde och halt matas in. Förutsättningen är dock att belastningen inte förväntas variera mellan enskilda dagar (t.ex. en helgdag mot en vardag). Bedömningen kan baseras på provtagningshistorik och kännedom om hur belastningen från tätbebyggelsen kan förväntas variera med beläggning på turistanläggningar, in- och utpendling från orten eller industribelastning. Att beräkna maxgvb med enbart ett dygnsvärde lämpar sig främst om belastningen under hela maxveckan kan förväntas vara relativt jämn.
Även om dygnsprovet för BOD har tagits under ett dygn med påtagligt förhöjt flöde, kan dygnsmängden vara representativ för veckan. Detta om flödet inte har orsakat en ursköljning av ledningsnätet och därmed ökat BOD-belastningen, eller om det har skett bräddningar på ett sådant sätt så att det kan påverka inkommande BOD-mängd. Om dygnsmängden bedöms vara representativ för hela veckan kan dygnets flöde och halt anges på en rad i beräkningsmall 4. 
Undvik att kombinera en BOD-halt från ett dygn och ett dygnsflöde från ett annat dygn. Ett normalhögt BOD-värde som används i beräkningsmallen tillsammans med ett högt flöde ett annat dygn riskerar att överskatta dygnsbelastningen.</t>
    </r>
  </si>
  <si>
    <r>
      <rPr>
        <b/>
        <sz val="11"/>
        <color theme="1"/>
        <rFont val="Calibri"/>
        <family val="2"/>
        <scheme val="minor"/>
      </rPr>
      <t>Expertbedömning, exempel B</t>
    </r>
    <r>
      <rPr>
        <sz val="11"/>
        <color theme="1"/>
        <rFont val="Calibri"/>
        <family val="2"/>
        <scheme val="minor"/>
      </rPr>
      <t xml:space="preserve">
Om endast ett dygnsprov har tagits ut under maxveckan och belastningen under veckan kan förväntas variera, är det svårt att ange en generell metod.
Kännedom om hur belastningen brukar variera under veckan kan vägas in utöver det uppmätta dygnets resultat. T.ex. baserat på provtagningshistorik eller kunskap om beläggning på turistanläggningar, in- och utpendling från orten eller industribelastning. Om de uppmätta flödena varierar under maxveckan, men BOD-halten är relativt konstant, kan ett dygnsprov för BOD (mg/l) användas för att beräkna medelbelastningen utifrån de uppmätta dygnsflödena under veckan. Samma BOD-halt ska då matas in på alla sju rader i beräkningsmallen tillsammans med flödet per dygn. Beakta de risker som beskrivs i sista stycket i exempel A för ett sådant förfarande.</t>
    </r>
  </si>
  <si>
    <r>
      <t xml:space="preserve">OBS! Varje provtillfälle nedan räknas som komplett endast om värden större än 0 finns för </t>
    </r>
    <r>
      <rPr>
        <b/>
        <sz val="11"/>
        <color rgb="FFFF0000"/>
        <rFont val="Calibri"/>
        <family val="2"/>
        <scheme val="minor"/>
      </rPr>
      <t>både</t>
    </r>
    <r>
      <rPr>
        <sz val="11"/>
        <color rgb="FFFF0000"/>
        <rFont val="Calibri"/>
        <family val="2"/>
        <scheme val="minor"/>
      </rPr>
      <t xml:space="preserve"> Volym och BOD</t>
    </r>
    <r>
      <rPr>
        <vertAlign val="subscript"/>
        <sz val="11"/>
        <color rgb="FFFF0000"/>
        <rFont val="Calibri"/>
        <family val="2"/>
        <scheme val="minor"/>
      </rPr>
      <t>7</t>
    </r>
    <r>
      <rPr>
        <sz val="11"/>
        <color rgb="FFFF0000"/>
        <rFont val="Calibri"/>
        <family val="2"/>
        <scheme val="minor"/>
      </rPr>
      <t>. Ta bort prover/rader där detta inte är uppfyllt.</t>
    </r>
  </si>
  <si>
    <r>
      <t>OBS! Volymen avser kubikmeter per dygn [m</t>
    </r>
    <r>
      <rPr>
        <vertAlign val="superscript"/>
        <sz val="11"/>
        <color rgb="FFFF0000"/>
        <rFont val="Calibri"/>
        <family val="2"/>
        <scheme val="minor"/>
      </rPr>
      <t>3</t>
    </r>
    <r>
      <rPr>
        <sz val="11"/>
        <color rgb="FFFF0000"/>
        <rFont val="Calibri"/>
        <family val="2"/>
        <scheme val="minor"/>
      </rPr>
      <t>/d]. Om helgprov har tagits behöver det inmatade volymsvärdet justeras så att det representerar ett dygn.</t>
    </r>
  </si>
  <si>
    <t>Beräkningar:</t>
  </si>
  <si>
    <t>90:e percentilen</t>
  </si>
  <si>
    <t>Max</t>
  </si>
  <si>
    <t>Min</t>
  </si>
  <si>
    <t>Fyll i nedan:</t>
  </si>
  <si>
    <t>Startdatum för prov (ÅÅÅÅ-MM-DD)</t>
  </si>
  <si>
    <t>Slutdatum för prov (ÅÅÅÅ-MM-DD)</t>
  </si>
  <si>
    <t>Volym m³/d</t>
  </si>
  <si>
    <t>BOD7-halt inkommande, mg/l</t>
  </si>
  <si>
    <t>pe</t>
  </si>
  <si>
    <t>UPPSKATTAD MAXVECKA - Fyll i en av beräkningsmallarna 1-4 nedan.</t>
  </si>
  <si>
    <r>
      <t xml:space="preserve">Beräkningsmall 1. Sju </t>
    </r>
    <r>
      <rPr>
        <b/>
        <u/>
        <sz val="14"/>
        <color theme="1"/>
        <rFont val="Calibri"/>
        <family val="2"/>
        <scheme val="minor"/>
      </rPr>
      <t>på varandra följande</t>
    </r>
    <r>
      <rPr>
        <b/>
        <sz val="14"/>
        <color theme="1"/>
        <rFont val="Calibri"/>
        <family val="2"/>
        <scheme val="minor"/>
      </rPr>
      <t xml:space="preserve"> dygnsprov.</t>
    </r>
  </si>
  <si>
    <r>
      <t xml:space="preserve">FYLL I </t>
    </r>
    <r>
      <rPr>
        <b/>
        <u/>
        <sz val="11"/>
        <color theme="1"/>
        <rFont val="Calibri"/>
        <family val="2"/>
        <scheme val="minor"/>
      </rPr>
      <t>DYGNS</t>
    </r>
    <r>
      <rPr>
        <sz val="11"/>
        <color theme="1"/>
        <rFont val="Calibri"/>
        <family val="2"/>
        <scheme val="minor"/>
      </rPr>
      <t>FLÖDE</t>
    </r>
  </si>
  <si>
    <t>Flöde (m3/d)</t>
  </si>
  <si>
    <r>
      <t>BOD</t>
    </r>
    <r>
      <rPr>
        <vertAlign val="subscript"/>
        <sz val="11"/>
        <color theme="1"/>
        <rFont val="Calibri"/>
        <family val="2"/>
        <scheme val="minor"/>
      </rPr>
      <t>7</t>
    </r>
    <r>
      <rPr>
        <sz val="11"/>
        <color theme="1"/>
        <rFont val="Calibri"/>
        <family val="2"/>
        <scheme val="minor"/>
      </rPr>
      <t>-halt ink (mg/l)</t>
    </r>
  </si>
  <si>
    <r>
      <t>BOD</t>
    </r>
    <r>
      <rPr>
        <vertAlign val="subscript"/>
        <sz val="11"/>
        <color theme="1"/>
        <rFont val="Calibri"/>
        <family val="2"/>
        <scheme val="minor"/>
      </rPr>
      <t>7</t>
    </r>
    <r>
      <rPr>
        <sz val="11"/>
        <color theme="1"/>
        <rFont val="Calibri"/>
        <family val="2"/>
        <scheme val="minor"/>
      </rPr>
      <t xml:space="preserve"> (g/d)</t>
    </r>
  </si>
  <si>
    <t>Uppskattad maximal genomsnittlig belastning</t>
  </si>
  <si>
    <t>Beräkningsmall 2. Fyra dygnsprov och ett helgprov.</t>
  </si>
  <si>
    <t>Dygnsprov (4 st)</t>
  </si>
  <si>
    <t>Helgprov (1 st)</t>
  </si>
  <si>
    <r>
      <t xml:space="preserve">Fyll i genomsnittligt </t>
    </r>
    <r>
      <rPr>
        <b/>
        <u/>
        <sz val="11"/>
        <color theme="1"/>
        <rFont val="Calibri"/>
        <family val="2"/>
        <scheme val="minor"/>
      </rPr>
      <t>DYGNS</t>
    </r>
    <r>
      <rPr>
        <sz val="11"/>
        <color theme="1"/>
        <rFont val="Calibri"/>
        <family val="2"/>
        <scheme val="minor"/>
      </rPr>
      <t>FLÖDE (m3/d)</t>
    </r>
  </si>
  <si>
    <t>Beräkningsmall 3. Ett veckoprov.</t>
  </si>
  <si>
    <r>
      <t xml:space="preserve">Fyll i genomsnittligt </t>
    </r>
    <r>
      <rPr>
        <b/>
        <u/>
        <sz val="11"/>
        <color theme="1"/>
        <rFont val="Calibri"/>
        <family val="2"/>
        <scheme val="minor"/>
      </rPr>
      <t>DYGNS</t>
    </r>
    <r>
      <rPr>
        <sz val="11"/>
        <color theme="1"/>
        <rFont val="Calibri"/>
        <family val="2"/>
        <scheme val="minor"/>
      </rPr>
      <t>FLÖDE</t>
    </r>
  </si>
  <si>
    <r>
      <t>Flöde (m</t>
    </r>
    <r>
      <rPr>
        <vertAlign val="superscript"/>
        <sz val="11"/>
        <color theme="1"/>
        <rFont val="Calibri"/>
        <family val="2"/>
        <scheme val="minor"/>
      </rPr>
      <t>3</t>
    </r>
    <r>
      <rPr>
        <sz val="11"/>
        <color theme="1"/>
        <rFont val="Calibri"/>
        <family val="2"/>
        <scheme val="minor"/>
      </rPr>
      <t>/d)</t>
    </r>
  </si>
  <si>
    <t>Ett veckoprov</t>
  </si>
  <si>
    <t>Beräkningsmall 4. Expertbedömning</t>
  </si>
  <si>
    <t>Motivera expertbedömningen och beskriv förfarandet och avvägningar som gjorts i cellen nedan. Alternativt hänvisa till separat bilaga döpt "Expertbedömning Max gvb ink. Avloppsreningsverkets och tätbebyggelsens namn".</t>
  </si>
  <si>
    <r>
      <rPr>
        <b/>
        <sz val="11"/>
        <color rgb="FF000000"/>
        <rFont val="Calibri"/>
      </rPr>
      <t>Inkommande maximal genomsnittlig veckobelastning</t>
    </r>
    <r>
      <rPr>
        <sz val="11"/>
        <color rgb="FF000000"/>
        <rFont val="Calibri"/>
      </rPr>
      <t xml:space="preserve"> (maxgvb-inkommande) är en obligatorisk uppgift i rapporteringen. Parametern ska baseras på faktiskt uppmätt inkommande BOD</t>
    </r>
    <r>
      <rPr>
        <vertAlign val="subscript"/>
        <sz val="11"/>
        <color rgb="FF000000"/>
        <rFont val="Calibri"/>
      </rPr>
      <t>7</t>
    </r>
    <r>
      <rPr>
        <sz val="11"/>
        <color rgb="FF000000"/>
        <rFont val="Calibri"/>
      </rPr>
      <t xml:space="preserve">-belastning till reningsverket omräknad till personekvivalenter (pe). </t>
    </r>
    <r>
      <rPr>
        <sz val="11"/>
        <color rgb="FF000000"/>
        <rFont val="Calibri"/>
        <family val="2"/>
      </rPr>
      <t>Avsikten är att mäta, beräkna eller uppskatta</t>
    </r>
    <r>
      <rPr>
        <sz val="11"/>
        <color rgb="FFFFC000"/>
        <rFont val="Calibri"/>
      </rPr>
      <t xml:space="preserve"> </t>
    </r>
    <r>
      <rPr>
        <sz val="11"/>
        <color rgb="FF000000"/>
        <rFont val="Calibri"/>
      </rPr>
      <t xml:space="preserve">den </t>
    </r>
    <r>
      <rPr>
        <b/>
        <sz val="11"/>
        <color rgb="FF000000"/>
        <rFont val="Calibri"/>
      </rPr>
      <t>genomsnittliga inkommande dygnsbelastningen under årets mest högbelastade vecka</t>
    </r>
    <r>
      <rPr>
        <sz val="11"/>
        <color rgb="FF000000"/>
        <rFont val="Calibri"/>
      </rPr>
      <t>. 
Beräkningen ska</t>
    </r>
    <r>
      <rPr>
        <b/>
        <sz val="11"/>
        <color rgb="FF000000"/>
        <rFont val="Calibri"/>
      </rPr>
      <t xml:space="preserve"> inte inkludera belastningstoppar som beror på exceptionella förhållanden så som exempelvis kraftig nederbörd</t>
    </r>
    <r>
      <rPr>
        <sz val="11"/>
        <color rgb="FF000000"/>
        <rFont val="Calibri"/>
      </rPr>
      <t xml:space="preserve">. Vid kraftiga flöden kan tidigare sedimenterade föroreningar i ledningsnätet  tillfälligt höja belastningen in till avloppsreningsverket och ge en falsk bild av belastningen från den anslutna tätbebyggelsen.
Däremot ska </t>
    </r>
    <r>
      <rPr>
        <b/>
        <sz val="11"/>
        <color rgb="FF000000"/>
        <rFont val="Calibri"/>
      </rPr>
      <t>årligen återkommande belastningstoppar</t>
    </r>
    <r>
      <rPr>
        <sz val="11"/>
        <color rgb="FF000000"/>
        <rFont val="Calibri"/>
      </rPr>
      <t xml:space="preserve"> för en eller flera veckor under året, exempelvis på grund av turism, säsongsboenden, lokala marknader, återkommande sportevenemang, belastning från industrier eller liknande, återspeglas av redovisad inkommande maximal genomsnittlig veckobelastning. 
Ett sätt att beräkna maxgvb inkommande är</t>
    </r>
    <r>
      <rPr>
        <b/>
        <sz val="11"/>
        <color rgb="FF000000"/>
        <rFont val="Calibri"/>
      </rPr>
      <t xml:space="preserve"> daglig provtagning och analys av inkommande mängd BOD</t>
    </r>
    <r>
      <rPr>
        <b/>
        <vertAlign val="subscript"/>
        <sz val="11"/>
        <color rgb="FF000000"/>
        <rFont val="Calibri"/>
      </rPr>
      <t>7</t>
    </r>
    <r>
      <rPr>
        <b/>
        <sz val="11"/>
        <color rgb="FF000000"/>
        <rFont val="Calibri"/>
      </rPr>
      <t xml:space="preserve"> under en känd eller förmodad maxvecka</t>
    </r>
    <r>
      <rPr>
        <sz val="11"/>
        <color rgb="FF000000"/>
        <rFont val="Calibri"/>
      </rPr>
      <t xml:space="preserve">. Sådana mätningar har särskilt stort värde vid reningsverk med stora belastningsvariationer över året (se blad Inkommande mall maxvecka).
Reningsverk med en förhållandevis jämn belastning över året, kan schablonmässigt beräkna maxgvb inkommande  med hjälp av </t>
    </r>
    <r>
      <rPr>
        <b/>
        <sz val="11"/>
        <color rgb="FF000000"/>
        <rFont val="Calibri"/>
      </rPr>
      <t>90:e percentil-metoden</t>
    </r>
    <r>
      <rPr>
        <sz val="11"/>
        <color rgb="FF000000"/>
        <rFont val="Calibri"/>
      </rPr>
      <t xml:space="preserve"> (se blad Inkommande 90e percentil). 
Nedan beskriver vi dessa två metoder för att beräkna fram inkommande maximal genomsnittlig veckobelastning för ett avloppsreningsverk.</t>
    </r>
  </si>
  <si>
    <t>Denna fil innehåller vägledning och mallar för miljörapporteringen för avloppsreningsverk för år 2022</t>
  </si>
  <si>
    <r>
      <rPr>
        <sz val="11"/>
        <color rgb="FF000000"/>
        <rFont val="Calibri"/>
      </rPr>
      <t xml:space="preserve">Att beräkna </t>
    </r>
    <r>
      <rPr>
        <b/>
        <sz val="11"/>
        <color rgb="FF000000"/>
        <rFont val="Calibri"/>
      </rPr>
      <t>90:e percentilen av uppmätta inkommande dygnsbelastningar</t>
    </r>
    <r>
      <rPr>
        <sz val="11"/>
        <color rgb="FF000000"/>
        <rFont val="Calibri"/>
      </rPr>
      <t xml:space="preserve"> under året är ett sätt att tillmötesgå EU:s rapporteringskrav som bör kunna fungera för de flesta avloppsreningsverk. Förutsättningen är att belastningen in till reningsverket är relativt jämn över året, utan tydliga toppar. Fördelen med metoden är att den inte kräver att BOD</t>
    </r>
    <r>
      <rPr>
        <vertAlign val="subscript"/>
        <sz val="11"/>
        <color rgb="FF000000"/>
        <rFont val="Calibri"/>
      </rPr>
      <t>7</t>
    </r>
    <r>
      <rPr>
        <sz val="11"/>
        <color rgb="FF000000"/>
        <rFont val="Calibri"/>
      </rPr>
      <t xml:space="preserve"> har provtagits alla dagar i en vecka eller veckor. Det räcker att använda resultaten av årets vanliga dygnsprovtagning av inkommande belastning. 
Metoden ger ett bättre och mer representativt resultat ju fler mätningar av inkommande BOD</t>
    </r>
    <r>
      <rPr>
        <vertAlign val="subscript"/>
        <sz val="11"/>
        <color rgb="FF000000"/>
        <rFont val="Calibri"/>
      </rPr>
      <t>7</t>
    </r>
    <r>
      <rPr>
        <sz val="11"/>
        <color rgb="FF000000"/>
        <rFont val="Calibri"/>
      </rPr>
      <t xml:space="preserve"> som gjorts. Den blir mindre representativ (ger ett osäkrare resultat) för reningsverk &lt;10 000 pe om de endast tar de tolv föreskrivna proverna på inkommande avloppsvatten som behövs för att följa upp reduktionskraven i Naturvårdsverkets föreskrifter NFS 2016:6. Vi behov, till exempel om resultaten hamnar nära gränserna 2 000, 10 000 eller 100 000 pe, bör därför övervägas om fler prov på inkommande behövs för en mer representativ uppföljning av inkommande max gvb.</t>
    </r>
  </si>
  <si>
    <r>
      <t xml:space="preserve">Finns analysresultat för hela den förmodade maxveckan kan du använda beräkningsmallarna i blad </t>
    </r>
    <r>
      <rPr>
        <b/>
        <sz val="11"/>
        <color theme="1"/>
        <rFont val="Calibri"/>
        <family val="2"/>
        <scheme val="minor"/>
      </rPr>
      <t>Inkommande mall maxvecka</t>
    </r>
    <r>
      <rPr>
        <sz val="11"/>
        <color theme="1"/>
        <rFont val="Calibri"/>
        <family val="2"/>
        <scheme val="minor"/>
      </rPr>
      <t xml:space="preserve">. </t>
    </r>
    <r>
      <rPr>
        <sz val="11"/>
        <rFont val="Calibri"/>
        <family val="2"/>
        <scheme val="minor"/>
      </rPr>
      <t>Metoden är avsedd att användas för anläggningar där 90:e percentilen inte lämpar sig eller där provtagningsdata för maxveckan finns av andra anledningar. D</t>
    </r>
    <r>
      <rPr>
        <sz val="11"/>
        <color theme="1"/>
        <rFont val="Calibri"/>
        <family val="2"/>
        <scheme val="minor"/>
      </rPr>
      <t>et finns fyra olika beräkningsmallar där den fjärde endast ska användas i undantagsfall när en expertbedömning behöver göras, se mer om det nedan. 
1. Om det finns sju separat analyserade dygnsprover för BOD</t>
    </r>
    <r>
      <rPr>
        <vertAlign val="subscript"/>
        <sz val="11"/>
        <color theme="1"/>
        <rFont val="Calibri"/>
        <family val="2"/>
        <scheme val="minor"/>
      </rPr>
      <t>7</t>
    </r>
    <r>
      <rPr>
        <sz val="11"/>
        <color theme="1"/>
        <rFont val="Calibri"/>
        <family val="2"/>
        <scheme val="minor"/>
      </rPr>
      <t xml:space="preserve"> (mg/l) för maxveckan, kan du använda den första beräkningsmallen i blad Inkommande mall maxvecka.
2. Om det finns fyra separat analyserade dygnsprover samt ett helgprov för BOD</t>
    </r>
    <r>
      <rPr>
        <vertAlign val="subscript"/>
        <sz val="11"/>
        <color theme="1"/>
        <rFont val="Calibri"/>
        <family val="2"/>
        <scheme val="minor"/>
      </rPr>
      <t>7</t>
    </r>
    <r>
      <rPr>
        <sz val="11"/>
        <color theme="1"/>
        <rFont val="Calibri"/>
        <family val="2"/>
        <scheme val="minor"/>
      </rPr>
      <t xml:space="preserve"> (mg/l) för maxveckan, kan du använda den andra beräkningsmallen i blad Inkommande mall maxvecka.
</t>
    </r>
    <r>
      <rPr>
        <sz val="11"/>
        <rFont val="Calibri"/>
        <family val="2"/>
        <scheme val="minor"/>
      </rPr>
      <t>3. Om det finns ett (1) analyserat veckoprov för BOD</t>
    </r>
    <r>
      <rPr>
        <vertAlign val="subscript"/>
        <sz val="11"/>
        <rFont val="Calibri"/>
        <family val="2"/>
        <scheme val="minor"/>
      </rPr>
      <t xml:space="preserve">7 </t>
    </r>
    <r>
      <rPr>
        <sz val="11"/>
        <rFont val="Calibri"/>
        <family val="2"/>
        <scheme val="minor"/>
      </rPr>
      <t>(mg/l) för maxveckan använder du den tredje beräkningsmallen i blad Inkommande mall maxvecka. Det analyserade veckoprovet ska då ha beretts genom att sju dygnsprover, alternativt att fyra dygnsprover och ett helgprov, tagits ut under en vecka och blandats i proportion till den avloppsvattenvolym som har släppts ut under respektive dygns- eller helgprov. Naturvårdsverket avråder från att använda denna metod då endast ett (1) analyserat prov ger stor osäkerhet på grund av stor mätosäkerhet i BOD-analysen.</t>
    </r>
    <r>
      <rPr>
        <sz val="11"/>
        <color theme="1"/>
        <rFont val="Calibri"/>
        <family val="2"/>
        <scheme val="minor"/>
      </rPr>
      <t xml:space="preserve">
4. För expertbedömningar kan du använda den fjärde beräkningsmallen i blad Inkommande mall maxvecka.</t>
    </r>
  </si>
  <si>
    <t>Kommentarer</t>
  </si>
  <si>
    <r>
      <t>Exempel: "Under helgens tre dagar var totala volymen 3 000 m</t>
    </r>
    <r>
      <rPr>
        <vertAlign val="superscript"/>
        <sz val="11"/>
        <color rgb="FFFF0000"/>
        <rFont val="Calibri"/>
        <family val="2"/>
        <scheme val="minor"/>
      </rPr>
      <t>3</t>
    </r>
    <r>
      <rPr>
        <sz val="11"/>
        <color rgb="FFFF0000"/>
        <rFont val="Calibri"/>
        <family val="2"/>
        <scheme val="minor"/>
      </rPr>
      <t>. Detta behöver delas med 3 för att få enheten [m</t>
    </r>
    <r>
      <rPr>
        <vertAlign val="superscript"/>
        <sz val="11"/>
        <color rgb="FFFF0000"/>
        <rFont val="Calibri"/>
        <family val="2"/>
        <scheme val="minor"/>
      </rPr>
      <t>3</t>
    </r>
    <r>
      <rPr>
        <sz val="11"/>
        <color rgb="FFFF0000"/>
        <rFont val="Calibri"/>
        <family val="2"/>
        <scheme val="minor"/>
      </rPr>
      <t>/d] och blir då 1000 m</t>
    </r>
    <r>
      <rPr>
        <vertAlign val="superscript"/>
        <sz val="11"/>
        <color rgb="FFFF0000"/>
        <rFont val="Calibri"/>
        <family val="2"/>
        <scheme val="minor"/>
      </rPr>
      <t>3</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</si>
</sst>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_-* #,##0\ _k_r_-;\-* #,##0\ _k_r_-;_-* &quot;-&quot;??\ _k_r_-;_-@_-"/>
    <numFmt numFmtId="166" formatCode="0.0"/>
    <numFmt numFmtId="167" formatCode="_-* #,##0_-;\-* #,##0_-;_-* &quot;-&quot;??_-;_-@_-"/>
    <numFmt numFmtId="168" formatCode="#,##0.0"/>
  </numFmts>
  <fonts count="39" x14ac:knownFonts="1">
    <font>
      <sz val="11"/>
      <color theme="1"/>
      <name val="Calibri"/>
      <family val="2"/>
      <scheme val="minor"/>
    </font>
    <font>
      <u/>
      <sz val="11"/>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vertAlign val="subscript"/>
      <sz val="11"/>
      <color theme="1"/>
      <name val="Calibri"/>
      <family val="2"/>
      <scheme val="minor"/>
    </font>
    <font>
      <b/>
      <i/>
      <sz val="12"/>
      <color rgb="FF365F91"/>
      <name val="Cambria"/>
      <family val="1"/>
    </font>
    <font>
      <sz val="11"/>
      <color rgb="FF000000"/>
      <name val="Calibri"/>
      <family val="2"/>
    </font>
    <font>
      <b/>
      <sz val="16"/>
      <color theme="1"/>
      <name val="Calibri"/>
      <family val="2"/>
      <scheme val="minor"/>
    </font>
    <font>
      <b/>
      <i/>
      <sz val="20"/>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sz val="11"/>
      <color theme="1"/>
      <name val="Calibri"/>
      <family val="2"/>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vertAlign val="superscript"/>
      <sz val="11"/>
      <color rgb="FFFF0000"/>
      <name val="Calibri"/>
      <family val="2"/>
      <scheme val="minor"/>
    </font>
    <font>
      <vertAlign val="subscript"/>
      <sz val="11"/>
      <color rgb="FFFF0000"/>
      <name val="Calibri"/>
      <family val="2"/>
      <scheme val="minor"/>
    </font>
    <font>
      <i/>
      <sz val="11"/>
      <color theme="1"/>
      <name val="Calibri"/>
      <family val="2"/>
      <scheme val="minor"/>
    </font>
    <font>
      <b/>
      <u/>
      <sz val="14"/>
      <color theme="1"/>
      <name val="Calibri"/>
      <family val="2"/>
      <scheme val="minor"/>
    </font>
    <font>
      <vertAlign val="superscript"/>
      <sz val="11"/>
      <color theme="1"/>
      <name val="Calibri"/>
      <family val="2"/>
      <scheme val="minor"/>
    </font>
    <font>
      <b/>
      <sz val="11"/>
      <color rgb="FF000000"/>
      <name val="Calibri"/>
    </font>
    <font>
      <sz val="11"/>
      <color rgb="FF000000"/>
      <name val="Calibri"/>
    </font>
    <font>
      <vertAlign val="subscript"/>
      <sz val="11"/>
      <color rgb="FF000000"/>
      <name val="Calibri"/>
    </font>
    <font>
      <b/>
      <vertAlign val="subscript"/>
      <sz val="11"/>
      <color rgb="FF000000"/>
      <name val="Calibri"/>
    </font>
    <font>
      <sz val="11"/>
      <color rgb="FFFFC000"/>
      <name val="Calibri"/>
    </font>
    <font>
      <vertAlign val="subscript"/>
      <sz val="11"/>
      <name val="Calibri"/>
      <family val="2"/>
      <scheme val="minor"/>
    </font>
    <font>
      <sz val="8"/>
      <name val="Calibri"/>
      <family val="2"/>
      <scheme val="minor"/>
    </font>
    <font>
      <sz val="9"/>
      <color theme="1"/>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indexed="64"/>
      </bottom>
      <diagonal/>
    </border>
    <border>
      <left style="hair">
        <color auto="1"/>
      </left>
      <right/>
      <top/>
      <bottom style="hair">
        <color auto="1"/>
      </bottom>
      <diagonal/>
    </border>
  </borders>
  <cellStyleXfs count="7">
    <xf numFmtId="0" fontId="0" fillId="0" borderId="0"/>
    <xf numFmtId="0" fontId="4" fillId="0" borderId="0" applyNumberForma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cellStyleXfs>
  <cellXfs count="109">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xf>
    <xf numFmtId="0" fontId="6" fillId="0" borderId="0" xfId="0" applyFont="1"/>
    <xf numFmtId="3" fontId="6" fillId="0" borderId="0" xfId="0" applyNumberFormat="1" applyFont="1"/>
    <xf numFmtId="0" fontId="6" fillId="0" borderId="1" xfId="0" applyFont="1" applyBorder="1"/>
    <xf numFmtId="3" fontId="0" fillId="0" borderId="0" xfId="0" applyNumberFormat="1"/>
    <xf numFmtId="3" fontId="0" fillId="0" borderId="1" xfId="0" applyNumberFormat="1" applyBorder="1"/>
    <xf numFmtId="0" fontId="9" fillId="0" borderId="0" xfId="0" applyFont="1"/>
    <xf numFmtId="0" fontId="0" fillId="0" borderId="0" xfId="0" applyProtection="1">
      <protection locked="0"/>
    </xf>
    <xf numFmtId="165" fontId="0" fillId="0" borderId="0" xfId="2" applyNumberFormat="1" applyFont="1" applyBorder="1" applyProtection="1"/>
    <xf numFmtId="14" fontId="0" fillId="5" borderId="0" xfId="0" applyNumberFormat="1" applyFill="1" applyAlignment="1">
      <alignment horizontal="center" vertical="center" wrapText="1"/>
    </xf>
    <xf numFmtId="165" fontId="0" fillId="5" borderId="0" xfId="2" applyNumberFormat="1" applyFont="1" applyFill="1" applyBorder="1" applyAlignment="1" applyProtection="1">
      <alignment horizontal="center" vertical="center" wrapText="1"/>
    </xf>
    <xf numFmtId="14" fontId="0" fillId="0" borderId="0" xfId="0" applyNumberFormat="1" applyAlignment="1" applyProtection="1">
      <alignment horizontal="center" vertical="center"/>
      <protection locked="0"/>
    </xf>
    <xf numFmtId="165" fontId="3" fillId="0" borderId="0" xfId="2" applyNumberFormat="1" applyFont="1" applyBorder="1" applyAlignment="1" applyProtection="1">
      <alignment horizontal="center"/>
    </xf>
    <xf numFmtId="0" fontId="0" fillId="0" borderId="0" xfId="0" applyAlignment="1">
      <alignment horizontal="left"/>
    </xf>
    <xf numFmtId="165" fontId="0" fillId="0" borderId="0" xfId="2" applyNumberFormat="1" applyFont="1" applyProtection="1"/>
    <xf numFmtId="0" fontId="0" fillId="0" borderId="0" xfId="0" applyAlignment="1">
      <alignment horizontal="right"/>
    </xf>
    <xf numFmtId="0" fontId="12" fillId="0" borderId="0" xfId="0" applyFont="1"/>
    <xf numFmtId="0" fontId="0" fillId="4" borderId="3" xfId="0" applyFill="1" applyBorder="1"/>
    <xf numFmtId="0" fontId="0" fillId="6" borderId="3" xfId="0" applyFill="1" applyBorder="1" applyAlignment="1">
      <alignment wrapText="1"/>
    </xf>
    <xf numFmtId="0" fontId="0" fillId="4" borderId="3" xfId="0" applyFill="1" applyBorder="1" applyAlignment="1">
      <alignment horizontal="left"/>
    </xf>
    <xf numFmtId="0" fontId="0" fillId="6" borderId="3" xfId="0" applyFill="1" applyBorder="1" applyAlignment="1">
      <alignment horizontal="left"/>
    </xf>
    <xf numFmtId="0" fontId="0" fillId="6" borderId="3" xfId="0" applyFill="1" applyBorder="1"/>
    <xf numFmtId="14" fontId="0" fillId="0" borderId="3" xfId="0" applyNumberFormat="1" applyBorder="1" applyProtection="1">
      <protection locked="0"/>
    </xf>
    <xf numFmtId="0" fontId="0" fillId="8" borderId="3" xfId="0" applyFill="1" applyBorder="1" applyAlignment="1" applyProtection="1">
      <alignment horizontal="right"/>
      <protection locked="0"/>
    </xf>
    <xf numFmtId="0" fontId="0" fillId="0" borderId="0" xfId="0" applyAlignment="1">
      <alignment horizontal="center" vertical="center" wrapText="1"/>
    </xf>
    <xf numFmtId="0" fontId="0" fillId="0" borderId="5" xfId="0" applyBorder="1" applyAlignment="1">
      <alignment wrapText="1"/>
    </xf>
    <xf numFmtId="14" fontId="3" fillId="0" borderId="0" xfId="0" applyNumberFormat="1" applyFont="1" applyProtection="1">
      <protection locked="0"/>
    </xf>
    <xf numFmtId="0" fontId="0" fillId="4" borderId="3" xfId="0" applyFill="1" applyBorder="1" applyAlignment="1">
      <alignment wrapText="1"/>
    </xf>
    <xf numFmtId="0" fontId="0" fillId="0" borderId="0" xfId="0" applyAlignment="1" applyProtection="1">
      <alignment wrapText="1"/>
      <protection locked="0"/>
    </xf>
    <xf numFmtId="0" fontId="15" fillId="0" borderId="0" xfId="0" applyFont="1" applyAlignment="1">
      <alignment horizontal="left" vertical="center" indent="4"/>
    </xf>
    <xf numFmtId="0" fontId="17" fillId="0" borderId="0" xfId="0" applyFont="1"/>
    <xf numFmtId="166" fontId="0" fillId="0" borderId="0" xfId="0" applyNumberFormat="1" applyAlignment="1" applyProtection="1">
      <alignment horizontal="center"/>
      <protection locked="0"/>
    </xf>
    <xf numFmtId="166" fontId="0" fillId="0" borderId="0" xfId="0" applyNumberFormat="1" applyProtection="1">
      <protection locked="0"/>
    </xf>
    <xf numFmtId="3" fontId="0" fillId="0" borderId="0" xfId="0" applyNumberFormat="1" applyAlignment="1" applyProtection="1">
      <alignment horizontal="center"/>
      <protection locked="0"/>
    </xf>
    <xf numFmtId="3" fontId="0" fillId="0" borderId="0" xfId="0" applyNumberFormat="1" applyProtection="1">
      <protection locked="0"/>
    </xf>
    <xf numFmtId="165" fontId="3" fillId="7" borderId="6" xfId="2" applyNumberFormat="1" applyFont="1" applyFill="1" applyBorder="1" applyAlignment="1" applyProtection="1">
      <alignment horizontal="center"/>
    </xf>
    <xf numFmtId="165" fontId="0" fillId="7" borderId="0" xfId="0" applyNumberFormat="1" applyFill="1" applyAlignment="1">
      <alignment horizontal="center"/>
    </xf>
    <xf numFmtId="0" fontId="3" fillId="0" borderId="0" xfId="0" applyFont="1" applyAlignment="1">
      <alignment horizontal="center"/>
    </xf>
    <xf numFmtId="0" fontId="18" fillId="0" borderId="0" xfId="0" applyFont="1" applyAlignment="1">
      <alignment wrapText="1"/>
    </xf>
    <xf numFmtId="0" fontId="0" fillId="11" borderId="0" xfId="0" applyFill="1" applyAlignment="1">
      <alignment wrapText="1"/>
    </xf>
    <xf numFmtId="0" fontId="19" fillId="0" borderId="0" xfId="4"/>
    <xf numFmtId="0" fontId="25" fillId="0" borderId="0" xfId="0" applyFont="1" applyAlignment="1">
      <alignment horizontal="center" wrapText="1"/>
    </xf>
    <xf numFmtId="0" fontId="5" fillId="0" borderId="0" xfId="0" applyFont="1" applyAlignment="1">
      <alignment horizontal="center" wrapText="1"/>
    </xf>
    <xf numFmtId="167" fontId="0" fillId="3" borderId="0" xfId="3" applyNumberFormat="1" applyFont="1" applyFill="1"/>
    <xf numFmtId="167" fontId="0" fillId="2" borderId="0" xfId="3" applyNumberFormat="1" applyFont="1" applyFill="1"/>
    <xf numFmtId="0" fontId="19" fillId="0" borderId="0" xfId="4" applyAlignment="1">
      <alignment wrapText="1"/>
    </xf>
    <xf numFmtId="0" fontId="20" fillId="0" borderId="7" xfId="5"/>
    <xf numFmtId="14" fontId="3" fillId="5" borderId="5"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9" fillId="11" borderId="0" xfId="4" applyFill="1" applyAlignment="1">
      <alignment wrapText="1"/>
    </xf>
    <xf numFmtId="0" fontId="19" fillId="0" borderId="0" xfId="4" applyAlignment="1">
      <alignment vertical="center"/>
    </xf>
    <xf numFmtId="3" fontId="0" fillId="7" borderId="3" xfId="0" applyNumberFormat="1" applyFill="1" applyBorder="1" applyProtection="1">
      <protection locked="0"/>
    </xf>
    <xf numFmtId="1" fontId="0" fillId="8" borderId="3" xfId="0" applyNumberFormat="1" applyFill="1" applyBorder="1" applyAlignment="1" applyProtection="1">
      <alignment horizontal="right"/>
      <protection locked="0"/>
    </xf>
    <xf numFmtId="167" fontId="0" fillId="0" borderId="3" xfId="3" applyNumberFormat="1" applyFont="1" applyBorder="1"/>
    <xf numFmtId="167" fontId="0" fillId="9" borderId="6" xfId="3" applyNumberFormat="1" applyFont="1" applyFill="1" applyBorder="1"/>
    <xf numFmtId="167" fontId="0" fillId="0" borderId="4" xfId="3" applyNumberFormat="1" applyFont="1" applyBorder="1"/>
    <xf numFmtId="0" fontId="11" fillId="0" borderId="0" xfId="0" applyFont="1" applyAlignment="1" applyProtection="1">
      <alignment vertical="top"/>
      <protection locked="0"/>
    </xf>
    <xf numFmtId="0" fontId="4" fillId="0" borderId="0" xfId="1" applyAlignment="1">
      <alignment wrapText="1"/>
    </xf>
    <xf numFmtId="0" fontId="15" fillId="0" borderId="0" xfId="0" applyFont="1" applyAlignment="1">
      <alignment wrapText="1"/>
    </xf>
    <xf numFmtId="0" fontId="0" fillId="11" borderId="0" xfId="0" applyFill="1" applyAlignment="1">
      <alignment horizontal="left" wrapText="1"/>
    </xf>
    <xf numFmtId="0" fontId="4" fillId="11" borderId="0" xfId="1" applyFill="1"/>
    <xf numFmtId="0" fontId="4" fillId="12" borderId="0" xfId="1" applyFill="1"/>
    <xf numFmtId="0" fontId="4" fillId="7" borderId="0" xfId="1" applyFill="1"/>
    <xf numFmtId="0" fontId="20" fillId="0" borderId="0" xfId="5" applyBorder="1"/>
    <xf numFmtId="0" fontId="20" fillId="11" borderId="0" xfId="5" applyFill="1" applyBorder="1" applyAlignment="1">
      <alignment wrapText="1"/>
    </xf>
    <xf numFmtId="0" fontId="21" fillId="11" borderId="0" xfId="6" applyFill="1" applyBorder="1" applyAlignment="1">
      <alignment wrapText="1"/>
    </xf>
    <xf numFmtId="0" fontId="0" fillId="11" borderId="0" xfId="0" applyFill="1" applyAlignment="1">
      <alignment vertical="top" wrapText="1"/>
    </xf>
    <xf numFmtId="0" fontId="4" fillId="0" borderId="0" xfId="1" quotePrefix="1" applyAlignment="1">
      <alignment wrapText="1"/>
    </xf>
    <xf numFmtId="0" fontId="16" fillId="11" borderId="0" xfId="0" applyFont="1" applyFill="1" applyAlignment="1">
      <alignment wrapText="1"/>
    </xf>
    <xf numFmtId="0" fontId="0" fillId="0" borderId="0" xfId="0" applyAlignment="1"/>
    <xf numFmtId="0" fontId="9" fillId="0" borderId="0" xfId="0" applyFont="1" applyAlignment="1"/>
    <xf numFmtId="49" fontId="16" fillId="11" borderId="0" xfId="0" applyNumberFormat="1" applyFont="1" applyFill="1" applyAlignment="1">
      <alignment horizontal="left" vertical="top" wrapText="1"/>
    </xf>
    <xf numFmtId="0" fontId="15" fillId="0" borderId="0" xfId="0" applyFont="1" applyAlignment="1">
      <alignment vertical="center"/>
    </xf>
    <xf numFmtId="0" fontId="4" fillId="0" borderId="0" xfId="1" applyFill="1"/>
    <xf numFmtId="3" fontId="0" fillId="0" borderId="0" xfId="0" applyNumberFormat="1" applyAlignment="1" applyProtection="1">
      <alignment horizontal="center" vertical="center"/>
      <protection locked="0"/>
    </xf>
    <xf numFmtId="166" fontId="0" fillId="0" borderId="0" xfId="0" applyNumberFormat="1" applyAlignment="1" applyProtection="1">
      <alignment horizontal="center" vertical="center"/>
      <protection locked="0"/>
    </xf>
    <xf numFmtId="3" fontId="0" fillId="0" borderId="0" xfId="2" applyNumberFormat="1" applyFont="1" applyBorder="1" applyAlignment="1" applyProtection="1">
      <alignment horizontal="center" vertical="center"/>
    </xf>
    <xf numFmtId="167" fontId="0" fillId="0" borderId="0" xfId="3" applyNumberFormat="1" applyFon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protection locked="0"/>
    </xf>
    <xf numFmtId="0" fontId="38" fillId="0" borderId="0" xfId="0" applyFont="1" applyAlignment="1">
      <alignment horizontal="left"/>
    </xf>
    <xf numFmtId="0" fontId="0" fillId="0" borderId="15" xfId="0" applyBorder="1"/>
    <xf numFmtId="167" fontId="0" fillId="0" borderId="15" xfId="3" applyNumberFormat="1" applyFont="1" applyBorder="1"/>
    <xf numFmtId="167" fontId="0" fillId="3" borderId="15" xfId="3" applyNumberFormat="1" applyFont="1" applyFill="1" applyBorder="1"/>
    <xf numFmtId="0" fontId="3" fillId="0" borderId="17" xfId="0" applyFont="1" applyBorder="1" applyAlignment="1">
      <alignment horizontal="center" wrapText="1"/>
    </xf>
    <xf numFmtId="167" fontId="0" fillId="2" borderId="15" xfId="3" applyNumberFormat="1" applyFont="1" applyFill="1" applyBorder="1" applyProtection="1">
      <protection locked="0"/>
    </xf>
    <xf numFmtId="167" fontId="0" fillId="0" borderId="14" xfId="3" applyNumberFormat="1" applyFont="1" applyBorder="1" applyProtection="1">
      <protection locked="0"/>
    </xf>
    <xf numFmtId="0" fontId="0" fillId="0" borderId="14" xfId="0" applyBorder="1" applyProtection="1">
      <protection locked="0"/>
    </xf>
    <xf numFmtId="167" fontId="0" fillId="0" borderId="16" xfId="3" applyNumberFormat="1" applyFont="1" applyBorder="1" applyProtection="1">
      <protection locked="0"/>
    </xf>
    <xf numFmtId="0" fontId="0" fillId="0" borderId="15" xfId="0" applyBorder="1" applyAlignment="1" applyProtection="1">
      <alignment wrapText="1"/>
      <protection locked="0"/>
    </xf>
    <xf numFmtId="0" fontId="2" fillId="0" borderId="15" xfId="0" applyFont="1" applyBorder="1" applyAlignment="1" applyProtection="1">
      <alignment wrapText="1"/>
      <protection locked="0"/>
    </xf>
    <xf numFmtId="0" fontId="2" fillId="0" borderId="14" xfId="0" applyFont="1" applyBorder="1" applyProtection="1">
      <protection locked="0"/>
    </xf>
    <xf numFmtId="0" fontId="0" fillId="0" borderId="16" xfId="0" applyBorder="1" applyProtection="1">
      <protection locked="0"/>
    </xf>
    <xf numFmtId="0" fontId="0" fillId="10" borderId="9" xfId="0" applyFill="1" applyBorder="1" applyAlignment="1">
      <alignment wrapText="1"/>
    </xf>
    <xf numFmtId="0" fontId="0" fillId="10" borderId="10" xfId="0" applyFill="1" applyBorder="1" applyAlignment="1">
      <alignment wrapText="1"/>
    </xf>
    <xf numFmtId="0" fontId="0" fillId="10" borderId="11" xfId="0" applyFill="1" applyBorder="1" applyAlignment="1">
      <alignment wrapText="1"/>
    </xf>
    <xf numFmtId="0" fontId="3" fillId="10" borderId="9" xfId="0" applyFont="1" applyFill="1" applyBorder="1" applyAlignment="1">
      <alignment wrapText="1"/>
    </xf>
    <xf numFmtId="0" fontId="3" fillId="0" borderId="2" xfId="0" applyFont="1" applyBorder="1" applyAlignment="1">
      <alignment horizontal="center"/>
    </xf>
    <xf numFmtId="0" fontId="0" fillId="0" borderId="0" xfId="0" applyAlignment="1">
      <alignment horizontal="left" vertical="top"/>
    </xf>
    <xf numFmtId="0" fontId="0" fillId="0" borderId="0" xfId="0" applyAlignment="1"/>
    <xf numFmtId="0" fontId="0" fillId="0" borderId="0" xfId="0" applyAlignment="1">
      <alignment horizontal="left" vertical="top" wrapText="1"/>
    </xf>
    <xf numFmtId="0" fontId="0" fillId="0" borderId="0" xfId="0" applyAlignment="1">
      <alignment wrapText="1"/>
    </xf>
    <xf numFmtId="0" fontId="19" fillId="0" borderId="0" xfId="4" applyAlignment="1">
      <alignment wrapText="1"/>
    </xf>
    <xf numFmtId="0" fontId="9" fillId="0" borderId="12" xfId="0" applyFont="1" applyBorder="1" applyAlignment="1">
      <alignment wrapText="1"/>
    </xf>
    <xf numFmtId="0" fontId="9" fillId="0" borderId="13" xfId="0" applyFont="1" applyBorder="1" applyAlignment="1">
      <alignment wrapText="1"/>
    </xf>
  </cellXfs>
  <cellStyles count="7">
    <cellStyle name="Hyperlänk" xfId="1" builtinId="8"/>
    <cellStyle name="Normal" xfId="0" builtinId="0"/>
    <cellStyle name="Rubrik" xfId="4" builtinId="15"/>
    <cellStyle name="Rubrik 1" xfId="5" builtinId="16"/>
    <cellStyle name="Rubrik 2" xfId="6" builtinId="17"/>
    <cellStyle name="Tusental" xfId="3" builtinId="3"/>
    <cellStyle name="Tusental 2" xfId="2" xr:uid="{169DA93D-083B-421B-8228-55C391D3D24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aturvardsverket.se/vagledning-och-stod/avlopp/vagledning-om-utslapp-och-kontroll-av-utslapp-av-avloppsvatten-fran-tatbebygg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496C-C4EA-42DF-A5EB-20E106F006F4}">
  <sheetPr>
    <tabColor theme="9"/>
  </sheetPr>
  <dimension ref="A1:A18"/>
  <sheetViews>
    <sheetView tabSelected="1" workbookViewId="0"/>
  </sheetViews>
  <sheetFormatPr defaultRowHeight="15" x14ac:dyDescent="0.25"/>
  <cols>
    <col min="1" max="1" width="100.7109375" customWidth="1"/>
  </cols>
  <sheetData>
    <row r="1" spans="1:1" ht="45.75" customHeight="1" x14ac:dyDescent="0.3">
      <c r="A1" s="49" t="s">
        <v>82</v>
      </c>
    </row>
    <row r="2" spans="1:1" ht="19.5" x14ac:dyDescent="0.3">
      <c r="A2" s="67" t="s">
        <v>0</v>
      </c>
    </row>
    <row r="3" spans="1:1" x14ac:dyDescent="0.25">
      <c r="A3" s="77" t="s">
        <v>1</v>
      </c>
    </row>
    <row r="4" spans="1:1" x14ac:dyDescent="0.25">
      <c r="A4" s="64" t="s">
        <v>2</v>
      </c>
    </row>
    <row r="5" spans="1:1" x14ac:dyDescent="0.25">
      <c r="A5" s="65" t="s">
        <v>3</v>
      </c>
    </row>
    <row r="6" spans="1:1" x14ac:dyDescent="0.25">
      <c r="A6" s="66" t="s">
        <v>4</v>
      </c>
    </row>
    <row r="7" spans="1:1" x14ac:dyDescent="0.25">
      <c r="A7" s="66" t="s">
        <v>5</v>
      </c>
    </row>
    <row r="9" spans="1:1" ht="19.5" x14ac:dyDescent="0.3">
      <c r="A9" s="67" t="s">
        <v>6</v>
      </c>
    </row>
    <row r="10" spans="1:1" ht="45" x14ac:dyDescent="0.25">
      <c r="A10" s="4" t="s">
        <v>7</v>
      </c>
    </row>
    <row r="11" spans="1:1" ht="14.25" customHeight="1" x14ac:dyDescent="0.25">
      <c r="A11" s="4"/>
    </row>
    <row r="12" spans="1:1" ht="34.5" customHeight="1" x14ac:dyDescent="0.25">
      <c r="A12" s="4" t="s">
        <v>8</v>
      </c>
    </row>
    <row r="13" spans="1:1" ht="8.25" customHeight="1" x14ac:dyDescent="0.25">
      <c r="A13" s="4"/>
    </row>
    <row r="14" spans="1:1" x14ac:dyDescent="0.25">
      <c r="A14" s="2" t="s">
        <v>9</v>
      </c>
    </row>
    <row r="15" spans="1:1" ht="30" x14ac:dyDescent="0.25">
      <c r="A15" s="61" t="s">
        <v>10</v>
      </c>
    </row>
    <row r="16" spans="1:1" x14ac:dyDescent="0.25">
      <c r="A16" s="4"/>
    </row>
    <row r="17" spans="1:1" x14ac:dyDescent="0.25">
      <c r="A17" s="2" t="s">
        <v>11</v>
      </c>
    </row>
    <row r="18" spans="1:1" x14ac:dyDescent="0.25">
      <c r="A18" s="71" t="s">
        <v>12</v>
      </c>
    </row>
  </sheetData>
  <sheetProtection algorithmName="SHA-512" hashValue="Pv+vXsedhtHwypq6S5SrJtumt784t0xcfZCfX2mK5xeCzDdeLnOBTn3HitiR0TQAbGqm9tuFmStkoDWcTZsLeg==" saltValue="gP1KZo4yMDBC6zdHKjAwJw==" spinCount="100000" sheet="1" objects="1" scenarios="1"/>
  <hyperlinks>
    <hyperlink ref="A4" location="'Tätbebyggelse mall'!A1" display="Tätbebyggelse mall" xr:uid="{615E2C41-DF79-4108-8F73-426E038BA9A2}"/>
    <hyperlink ref="A5" location="'Inkommande vägledning'!A1" display="Inkommande vägledning" xr:uid="{808DAF9B-803F-4687-B7F6-FCF7475B9B1A}"/>
    <hyperlink ref="A6" location="'Inkommande mall 90e percentil'!A1" display="Inkommande mall 90e percentil" xr:uid="{6734C76E-233A-43F1-A971-56E6E64E1934}"/>
    <hyperlink ref="A15" r:id="rId1" location="E-1277432112" xr:uid="{484955AA-2051-4325-BB93-A53CF9F8C150}"/>
    <hyperlink ref="A7" location="'Inkommande mall maxvecka'!A1" display="Inkommande mall maxvecka" xr:uid="{B1859002-BC75-4AA9-9C25-1C047174E326}"/>
    <hyperlink ref="A18" location="'Inkommande vägledning'!A1" display="Blad Inkommande vägledning" xr:uid="{8649AEDB-F1EE-45E2-A03E-A712613CD448}"/>
    <hyperlink ref="A3" location="'Tätbebyggelse vägledning'!A1" display="Tätbebyggelse vägledning" xr:uid="{7688B4B8-BB49-4790-B5BF-FC0E9E7637A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22"/>
  <sheetViews>
    <sheetView zoomScaleNormal="100" workbookViewId="0">
      <selection activeCell="I13" sqref="I13"/>
    </sheetView>
  </sheetViews>
  <sheetFormatPr defaultRowHeight="15" x14ac:dyDescent="0.25"/>
  <cols>
    <col min="1" max="1" width="5.140625" customWidth="1"/>
    <col min="2" max="2" width="45.85546875" customWidth="1"/>
    <col min="3" max="6" width="21.85546875" customWidth="1"/>
    <col min="8" max="8" width="10.42578125" bestFit="1" customWidth="1"/>
  </cols>
  <sheetData>
    <row r="1" spans="1:8" ht="22.5" x14ac:dyDescent="0.3">
      <c r="B1" s="44" t="s">
        <v>13</v>
      </c>
      <c r="C1" s="5"/>
      <c r="D1" s="5"/>
      <c r="E1" s="5"/>
      <c r="F1" s="5"/>
      <c r="G1" s="5"/>
      <c r="H1" s="5"/>
    </row>
    <row r="2" spans="1:8" ht="30" x14ac:dyDescent="0.25">
      <c r="A2" s="5"/>
      <c r="B2" s="5"/>
      <c r="C2" s="45" t="s">
        <v>14</v>
      </c>
      <c r="D2" s="45" t="s">
        <v>15</v>
      </c>
      <c r="E2" s="46" t="s">
        <v>16</v>
      </c>
      <c r="F2" s="2" t="s">
        <v>17</v>
      </c>
      <c r="G2" s="5"/>
      <c r="H2" s="5"/>
    </row>
    <row r="3" spans="1:8" x14ac:dyDescent="0.25">
      <c r="A3" s="5"/>
      <c r="B3" s="5" t="s">
        <v>18</v>
      </c>
      <c r="C3" s="8">
        <v>9000</v>
      </c>
      <c r="D3" s="8">
        <v>9000</v>
      </c>
      <c r="E3" s="8">
        <v>9000</v>
      </c>
      <c r="F3" s="8"/>
      <c r="G3" s="6"/>
      <c r="H3" s="6"/>
    </row>
    <row r="4" spans="1:8" ht="17.25" x14ac:dyDescent="0.25">
      <c r="A4" s="5"/>
      <c r="B4" s="5" t="s">
        <v>19</v>
      </c>
      <c r="C4" s="8"/>
      <c r="D4" s="8">
        <v>460</v>
      </c>
      <c r="E4" s="8">
        <v>560</v>
      </c>
      <c r="F4" s="8"/>
      <c r="G4" s="6"/>
      <c r="H4" s="6"/>
    </row>
    <row r="5" spans="1:8" x14ac:dyDescent="0.25">
      <c r="A5" s="5"/>
      <c r="B5" s="1" t="s">
        <v>20</v>
      </c>
      <c r="C5" s="8">
        <v>2000</v>
      </c>
      <c r="D5" s="8">
        <v>2000</v>
      </c>
      <c r="E5" s="8">
        <v>0</v>
      </c>
      <c r="F5" s="8"/>
      <c r="G5" s="6"/>
      <c r="H5" s="6"/>
    </row>
    <row r="6" spans="1:8" x14ac:dyDescent="0.25">
      <c r="A6" s="5"/>
      <c r="B6" s="1" t="s">
        <v>21</v>
      </c>
      <c r="C6" s="8">
        <v>0</v>
      </c>
      <c r="D6" s="8">
        <v>0</v>
      </c>
      <c r="E6" s="8">
        <v>0</v>
      </c>
      <c r="F6" s="8"/>
      <c r="G6" s="6"/>
      <c r="H6" s="6"/>
    </row>
    <row r="7" spans="1:8" ht="18" thickBot="1" x14ac:dyDescent="0.3">
      <c r="A7" s="5"/>
      <c r="B7" s="7" t="s">
        <v>22</v>
      </c>
      <c r="C7" s="9">
        <v>500</v>
      </c>
      <c r="D7" s="9">
        <v>500</v>
      </c>
      <c r="E7" s="9">
        <v>500</v>
      </c>
      <c r="F7" s="9"/>
      <c r="G7" s="6"/>
      <c r="H7" s="6"/>
    </row>
    <row r="8" spans="1:8" x14ac:dyDescent="0.25">
      <c r="A8" s="5"/>
      <c r="B8" s="5" t="s">
        <v>23</v>
      </c>
      <c r="C8" s="8">
        <f>SUM(C3:C7)</f>
        <v>11500</v>
      </c>
      <c r="D8" s="8">
        <f>SUM(D3:D7)</f>
        <v>11960</v>
      </c>
      <c r="E8" s="8">
        <f>SUM(E3:E7)</f>
        <v>10060</v>
      </c>
      <c r="F8" s="8"/>
    </row>
    <row r="9" spans="1:8" x14ac:dyDescent="0.25">
      <c r="A9" s="5"/>
      <c r="B9" s="5" t="s">
        <v>24</v>
      </c>
      <c r="C9" s="6"/>
      <c r="D9" s="6"/>
      <c r="E9" s="6"/>
      <c r="F9" s="47">
        <f>MAX(C8:E8)</f>
        <v>11960</v>
      </c>
    </row>
    <row r="10" spans="1:8" x14ac:dyDescent="0.25">
      <c r="A10" s="5"/>
      <c r="B10" s="5" t="s">
        <v>25</v>
      </c>
      <c r="C10" s="6"/>
      <c r="D10" s="6"/>
      <c r="E10" s="6"/>
      <c r="F10" s="48">
        <f>ROUNDUP(F9,-3)</f>
        <v>12000</v>
      </c>
    </row>
    <row r="11" spans="1:8" x14ac:dyDescent="0.25">
      <c r="A11" s="5"/>
      <c r="B11" s="3" t="s">
        <v>26</v>
      </c>
      <c r="C11" s="5"/>
      <c r="D11" s="5"/>
      <c r="E11" s="5"/>
      <c r="F11" s="5"/>
    </row>
    <row r="12" spans="1:8" ht="15.75" thickBot="1" x14ac:dyDescent="0.3">
      <c r="B12" s="5"/>
    </row>
    <row r="13" spans="1:8" ht="119.25" customHeight="1" thickBot="1" x14ac:dyDescent="0.3">
      <c r="A13" s="5" t="s">
        <v>27</v>
      </c>
      <c r="B13" s="100" t="s">
        <v>28</v>
      </c>
      <c r="C13" s="98"/>
      <c r="D13" s="98"/>
      <c r="E13" s="98"/>
      <c r="F13" s="99"/>
    </row>
    <row r="14" spans="1:8" ht="208.5" customHeight="1" thickBot="1" x14ac:dyDescent="0.3">
      <c r="A14" s="5" t="s">
        <v>27</v>
      </c>
      <c r="B14" s="97" t="s">
        <v>29</v>
      </c>
      <c r="C14" s="98"/>
      <c r="D14" s="98"/>
      <c r="E14" s="98"/>
      <c r="F14" s="99"/>
    </row>
    <row r="16" spans="1:8" x14ac:dyDescent="0.25">
      <c r="B16" s="1"/>
    </row>
    <row r="17" spans="2:2" x14ac:dyDescent="0.25">
      <c r="B17" s="1"/>
    </row>
    <row r="22" spans="2:2" x14ac:dyDescent="0.25">
      <c r="B22" s="1"/>
    </row>
  </sheetData>
  <mergeCells count="2">
    <mergeCell ref="B14:F14"/>
    <mergeCell ref="B13:F13"/>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B1:H16"/>
  <sheetViews>
    <sheetView showGridLines="0" zoomScaleNormal="100" workbookViewId="0">
      <selection activeCell="B16" sqref="B16:H16"/>
    </sheetView>
  </sheetViews>
  <sheetFormatPr defaultRowHeight="15" x14ac:dyDescent="0.25"/>
  <cols>
    <col min="1" max="1" width="3" customWidth="1"/>
    <col min="2" max="2" width="46.7109375" customWidth="1"/>
    <col min="3" max="7" width="11.42578125" customWidth="1"/>
    <col min="8" max="8" width="22.85546875" customWidth="1"/>
    <col min="9" max="9" width="11.5703125" customWidth="1"/>
  </cols>
  <sheetData>
    <row r="1" spans="2:8" ht="47.25" customHeight="1" x14ac:dyDescent="0.3">
      <c r="B1" s="106" t="s">
        <v>30</v>
      </c>
      <c r="C1" s="105"/>
      <c r="D1" s="105"/>
      <c r="E1" s="105"/>
      <c r="F1" s="105"/>
      <c r="G1" s="105"/>
      <c r="H1" s="105"/>
    </row>
    <row r="2" spans="2:8" x14ac:dyDescent="0.25">
      <c r="B2" s="2"/>
    </row>
    <row r="3" spans="2:8" x14ac:dyDescent="0.25">
      <c r="C3" s="101" t="s">
        <v>31</v>
      </c>
      <c r="D3" s="101"/>
      <c r="E3" s="101"/>
      <c r="F3" s="101"/>
      <c r="G3" s="101"/>
    </row>
    <row r="4" spans="2:8" ht="30" x14ac:dyDescent="0.25">
      <c r="C4" s="93" t="s">
        <v>32</v>
      </c>
      <c r="D4" s="93" t="s">
        <v>33</v>
      </c>
      <c r="E4" s="93" t="s">
        <v>34</v>
      </c>
      <c r="F4" s="94" t="s">
        <v>35</v>
      </c>
      <c r="G4" s="93" t="s">
        <v>36</v>
      </c>
      <c r="H4" s="88" t="s">
        <v>85</v>
      </c>
    </row>
    <row r="5" spans="2:8" x14ac:dyDescent="0.25">
      <c r="B5" s="91" t="s">
        <v>18</v>
      </c>
      <c r="C5" s="90"/>
      <c r="D5" s="90"/>
      <c r="E5" s="90"/>
      <c r="F5" s="90"/>
      <c r="G5" s="90"/>
      <c r="H5" s="91"/>
    </row>
    <row r="6" spans="2:8" ht="17.25" x14ac:dyDescent="0.25">
      <c r="B6" s="91" t="s">
        <v>37</v>
      </c>
      <c r="C6" s="90"/>
      <c r="D6" s="90"/>
      <c r="E6" s="90"/>
      <c r="F6" s="90"/>
      <c r="G6" s="90"/>
      <c r="H6" s="91"/>
    </row>
    <row r="7" spans="2:8" x14ac:dyDescent="0.25">
      <c r="B7" s="95" t="s">
        <v>20</v>
      </c>
      <c r="C7" s="90"/>
      <c r="D7" s="90"/>
      <c r="E7" s="90"/>
      <c r="F7" s="90"/>
      <c r="G7" s="90"/>
      <c r="H7" s="91"/>
    </row>
    <row r="8" spans="2:8" ht="17.25" x14ac:dyDescent="0.25">
      <c r="B8" s="95" t="s">
        <v>38</v>
      </c>
      <c r="C8" s="90"/>
      <c r="D8" s="90"/>
      <c r="E8" s="90"/>
      <c r="F8" s="90"/>
      <c r="G8" s="90"/>
      <c r="H8" s="91"/>
    </row>
    <row r="9" spans="2:8" ht="15.75" thickBot="1" x14ac:dyDescent="0.3">
      <c r="B9" s="96" t="s">
        <v>39</v>
      </c>
      <c r="C9" s="92"/>
      <c r="D9" s="92"/>
      <c r="E9" s="92"/>
      <c r="F9" s="92"/>
      <c r="G9" s="92"/>
      <c r="H9" s="92"/>
    </row>
    <row r="10" spans="2:8" x14ac:dyDescent="0.25">
      <c r="B10" s="85" t="s">
        <v>23</v>
      </c>
      <c r="C10" s="86">
        <f>SUM(C5:C9)</f>
        <v>0</v>
      </c>
      <c r="D10" s="86">
        <f>SUM(D5:D9)</f>
        <v>0</v>
      </c>
      <c r="E10" s="86">
        <f>SUM(E5:E9)</f>
        <v>0</v>
      </c>
      <c r="F10" s="86">
        <f>SUM(F5:F9)</f>
        <v>0</v>
      </c>
      <c r="G10" s="86">
        <f>SUM(G5:G9)</f>
        <v>0</v>
      </c>
    </row>
    <row r="11" spans="2:8" x14ac:dyDescent="0.25">
      <c r="B11" s="85" t="s">
        <v>24</v>
      </c>
      <c r="C11" s="85"/>
      <c r="D11" s="85"/>
      <c r="E11" s="85"/>
      <c r="F11" s="85"/>
      <c r="G11" s="85"/>
      <c r="H11" s="87">
        <f>MAX(C10:G10)</f>
        <v>0</v>
      </c>
    </row>
    <row r="12" spans="2:8" x14ac:dyDescent="0.25">
      <c r="B12" s="85" t="s">
        <v>40</v>
      </c>
      <c r="C12" s="85"/>
      <c r="D12" s="85"/>
      <c r="E12" s="85"/>
      <c r="F12" s="85"/>
      <c r="G12" s="85"/>
      <c r="H12" s="89">
        <f>ROUNDUP(H11,-2)</f>
        <v>0</v>
      </c>
    </row>
    <row r="13" spans="2:8" x14ac:dyDescent="0.25">
      <c r="B13" s="3" t="s">
        <v>26</v>
      </c>
    </row>
    <row r="14" spans="2:8" x14ac:dyDescent="0.25">
      <c r="B14" s="3"/>
    </row>
    <row r="15" spans="2:8" ht="24.75" customHeight="1" x14ac:dyDescent="0.25">
      <c r="B15" s="102" t="s">
        <v>41</v>
      </c>
      <c r="C15" s="102"/>
      <c r="D15" s="102"/>
      <c r="E15" s="102"/>
      <c r="F15" s="102"/>
      <c r="G15" s="102"/>
      <c r="H15" s="103"/>
    </row>
    <row r="16" spans="2:8" ht="168.75" customHeight="1" x14ac:dyDescent="0.25">
      <c r="B16" s="104" t="s">
        <v>42</v>
      </c>
      <c r="C16" s="104"/>
      <c r="D16" s="104"/>
      <c r="E16" s="104"/>
      <c r="F16" s="104"/>
      <c r="G16" s="104"/>
      <c r="H16" s="105"/>
    </row>
  </sheetData>
  <sheetProtection algorithmName="SHA-512" hashValue="j2HGj6G/QrOoAjOZyX7ywCwsP3Z5gYEyvQgIsqL/DcpzrjbQOes1N8AN8bsSpxY5jOOsSTBaktUKTKPMJECU9w==" saltValue="YGSVm3p7926B052bSbW6hw==" spinCount="100000" sheet="1" objects="1" scenarios="1"/>
  <mergeCells count="4">
    <mergeCell ref="C3:G3"/>
    <mergeCell ref="B15:H15"/>
    <mergeCell ref="B16:H16"/>
    <mergeCell ref="B1:H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084E-D41A-411A-B599-6F04707337F2}">
  <sheetPr>
    <tabColor theme="4" tint="0.39997558519241921"/>
    <pageSetUpPr fitToPage="1"/>
  </sheetPr>
  <dimension ref="B1:G13"/>
  <sheetViews>
    <sheetView zoomScaleNormal="100" workbookViewId="0"/>
  </sheetViews>
  <sheetFormatPr defaultRowHeight="15.75" x14ac:dyDescent="0.25"/>
  <cols>
    <col min="1" max="1" width="3.5703125" customWidth="1"/>
    <col min="2" max="2" width="151" customWidth="1"/>
    <col min="3" max="3" width="9.42578125" style="33" customWidth="1"/>
    <col min="4" max="5" width="9.42578125" customWidth="1"/>
    <col min="6" max="9" width="9.28515625" customWidth="1"/>
  </cols>
  <sheetData>
    <row r="1" spans="2:7" x14ac:dyDescent="0.25">
      <c r="B1" s="76" t="s">
        <v>43</v>
      </c>
    </row>
    <row r="2" spans="2:7" ht="6.75" customHeight="1" x14ac:dyDescent="0.25"/>
    <row r="3" spans="2:7" ht="45.75" x14ac:dyDescent="0.35">
      <c r="B3" s="53" t="s">
        <v>44</v>
      </c>
      <c r="D3" s="34"/>
    </row>
    <row r="4" spans="2:7" ht="278.25" x14ac:dyDescent="0.4">
      <c r="B4" s="72" t="s">
        <v>81</v>
      </c>
      <c r="D4" s="4"/>
      <c r="G4" s="42"/>
    </row>
    <row r="5" spans="2:7" ht="26.25" x14ac:dyDescent="0.4">
      <c r="B5" s="68" t="s">
        <v>45</v>
      </c>
      <c r="D5" s="4"/>
      <c r="G5" s="42"/>
    </row>
    <row r="6" spans="2:7" ht="126" x14ac:dyDescent="0.25">
      <c r="B6" s="75" t="s">
        <v>83</v>
      </c>
      <c r="D6" s="62"/>
    </row>
    <row r="7" spans="2:7" ht="38.25" customHeight="1" x14ac:dyDescent="0.3">
      <c r="B7" s="68" t="s">
        <v>46</v>
      </c>
    </row>
    <row r="8" spans="2:7" ht="17.25" x14ac:dyDescent="0.3">
      <c r="B8" s="69" t="s">
        <v>47</v>
      </c>
    </row>
    <row r="9" spans="2:7" ht="234" x14ac:dyDescent="0.25">
      <c r="B9" s="70" t="s">
        <v>84</v>
      </c>
    </row>
    <row r="10" spans="2:7" ht="17.25" x14ac:dyDescent="0.3">
      <c r="B10" s="69" t="s">
        <v>48</v>
      </c>
    </row>
    <row r="11" spans="2:7" ht="213" x14ac:dyDescent="0.25">
      <c r="B11" s="63" t="s">
        <v>49</v>
      </c>
    </row>
    <row r="12" spans="2:7" ht="210" x14ac:dyDescent="0.25">
      <c r="B12" s="43" t="s">
        <v>50</v>
      </c>
    </row>
    <row r="13" spans="2:7" ht="120" x14ac:dyDescent="0.25">
      <c r="B13" s="43" t="s">
        <v>51</v>
      </c>
    </row>
  </sheetData>
  <hyperlinks>
    <hyperlink ref="B5" location="'Inkommande mall 90e percentil'!A1" display="Flik 90:e percentil" xr:uid="{A2D446F2-3A0D-4C65-8DDC-6F087BE58676}"/>
    <hyperlink ref="B7" location="'Inkommande mall maxvecka'!A1" display="Flik Inkommande mall maxvecka" xr:uid="{BAFAEE6D-B791-42E6-ADB6-692015F693C6}"/>
  </hyperlink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8635-AD8D-44E8-927A-36DF3ED599D4}">
  <sheetPr>
    <tabColor theme="4" tint="0.79998168889431442"/>
    <pageSetUpPr fitToPage="1"/>
  </sheetPr>
  <dimension ref="A1:N606"/>
  <sheetViews>
    <sheetView zoomScaleNormal="100" workbookViewId="0">
      <selection activeCell="A9" sqref="A9"/>
    </sheetView>
  </sheetViews>
  <sheetFormatPr defaultColWidth="9.140625" defaultRowHeight="15" x14ac:dyDescent="0.25"/>
  <cols>
    <col min="1" max="2" width="19.42578125" style="11" customWidth="1"/>
    <col min="3" max="3" width="19.42578125" style="38" customWidth="1"/>
    <col min="4" max="4" width="19.42578125" style="36" customWidth="1"/>
    <col min="5" max="5" width="19.42578125" style="18" customWidth="1"/>
    <col min="6" max="6" width="47.42578125" style="83" customWidth="1"/>
    <col min="8" max="16384" width="9.140625" style="11"/>
  </cols>
  <sheetData>
    <row r="1" spans="1:14" ht="18" x14ac:dyDescent="0.35">
      <c r="A1" s="74" t="s">
        <v>52</v>
      </c>
      <c r="B1" s="73"/>
      <c r="C1" s="73"/>
      <c r="D1" s="73"/>
      <c r="E1" s="73"/>
      <c r="F1" s="73"/>
      <c r="G1" s="73"/>
      <c r="H1" s="73"/>
      <c r="I1" s="73"/>
    </row>
    <row r="2" spans="1:14" ht="17.25" x14ac:dyDescent="0.25">
      <c r="A2" s="74" t="s">
        <v>53</v>
      </c>
      <c r="B2" s="73"/>
      <c r="C2" s="73"/>
      <c r="D2" s="73"/>
      <c r="E2" s="73"/>
      <c r="F2" s="73"/>
      <c r="G2" s="73"/>
      <c r="H2" s="73"/>
      <c r="I2" s="73"/>
    </row>
    <row r="3" spans="1:14" ht="17.25" x14ac:dyDescent="0.25">
      <c r="A3" s="74" t="s">
        <v>86</v>
      </c>
      <c r="B3" s="73"/>
      <c r="C3" s="73"/>
      <c r="D3" s="73"/>
      <c r="E3" s="73"/>
      <c r="F3" s="73"/>
      <c r="G3" s="73"/>
      <c r="H3" s="73"/>
      <c r="I3" s="73"/>
    </row>
    <row r="4" spans="1:14" ht="20.25" thickBot="1" x14ac:dyDescent="0.35">
      <c r="A4" s="50" t="s">
        <v>54</v>
      </c>
      <c r="B4"/>
      <c r="C4"/>
      <c r="D4"/>
      <c r="E4" s="12"/>
    </row>
    <row r="5" spans="1:14" ht="15.75" thickTop="1" x14ac:dyDescent="0.25">
      <c r="A5" s="51" t="s">
        <v>55</v>
      </c>
      <c r="B5" s="41" t="s">
        <v>56</v>
      </c>
      <c r="C5" s="16" t="s">
        <v>57</v>
      </c>
    </row>
    <row r="6" spans="1:14" ht="15.75" thickBot="1" x14ac:dyDescent="0.3">
      <c r="A6" s="39">
        <f>ROUND(_xlfn.PERCENTILE.INC(E9:E606,0.9),-2)</f>
        <v>2700</v>
      </c>
      <c r="B6" s="40">
        <f>MAX($E$9:$E$606)</f>
        <v>2680.6857142857143</v>
      </c>
      <c r="C6" s="40">
        <f>MIN($E$9:$E$606)</f>
        <v>2680.6857142857143</v>
      </c>
    </row>
    <row r="7" spans="1:14" x14ac:dyDescent="0.25">
      <c r="A7" s="10" t="s">
        <v>58</v>
      </c>
      <c r="C7" s="11"/>
      <c r="D7" s="11"/>
      <c r="E7" s="12"/>
    </row>
    <row r="8" spans="1:14" ht="30" x14ac:dyDescent="0.25">
      <c r="A8" s="13" t="s">
        <v>59</v>
      </c>
      <c r="B8" s="13" t="s">
        <v>60</v>
      </c>
      <c r="C8" s="13" t="s">
        <v>61</v>
      </c>
      <c r="D8" s="13" t="s">
        <v>62</v>
      </c>
      <c r="E8" s="14" t="s">
        <v>63</v>
      </c>
    </row>
    <row r="9" spans="1:14" x14ac:dyDescent="0.25">
      <c r="A9" s="15">
        <v>44567</v>
      </c>
      <c r="B9" s="15">
        <v>44567</v>
      </c>
      <c r="C9" s="78">
        <v>23456</v>
      </c>
      <c r="D9" s="79">
        <v>8</v>
      </c>
      <c r="E9" s="80">
        <f t="shared" ref="E9:E72" si="0">IF(AND(ISNUMBER(C9),ISNUMBER(D9),NOT(OR(C9=0,D9=0))),C9*D9/70,"")</f>
        <v>2680.6857142857143</v>
      </c>
      <c r="F9" s="84" t="str">
        <f t="shared" ref="F9:F72" si="1">IF((B9-A9)&gt;1, "Helgprov? Glöm inte att justera volymen till ett dygnsmedel.","")</f>
        <v/>
      </c>
    </row>
    <row r="10" spans="1:14" x14ac:dyDescent="0.25">
      <c r="A10" s="15"/>
      <c r="B10" s="15"/>
      <c r="C10" s="78"/>
      <c r="D10" s="79"/>
      <c r="E10" s="80" t="str">
        <f t="shared" si="0"/>
        <v/>
      </c>
      <c r="F10" s="17" t="str">
        <f t="shared" si="1"/>
        <v/>
      </c>
      <c r="L10" s="16"/>
    </row>
    <row r="11" spans="1:14" x14ac:dyDescent="0.25">
      <c r="A11" s="15"/>
      <c r="B11" s="15"/>
      <c r="C11" s="81"/>
      <c r="D11" s="82"/>
      <c r="E11" s="80" t="str">
        <f t="shared" si="0"/>
        <v/>
      </c>
      <c r="F11" s="17" t="str">
        <f t="shared" si="1"/>
        <v/>
      </c>
    </row>
    <row r="12" spans="1:14" x14ac:dyDescent="0.25">
      <c r="A12" s="15"/>
      <c r="B12" s="15"/>
      <c r="C12" s="81"/>
      <c r="D12" s="82"/>
      <c r="E12" s="80" t="str">
        <f t="shared" si="0"/>
        <v/>
      </c>
      <c r="F12" s="17" t="str">
        <f t="shared" si="1"/>
        <v/>
      </c>
    </row>
    <row r="13" spans="1:14" x14ac:dyDescent="0.25">
      <c r="A13" s="15"/>
      <c r="B13" s="15"/>
      <c r="C13" s="81"/>
      <c r="D13" s="82"/>
      <c r="E13" s="80" t="str">
        <f t="shared" si="0"/>
        <v/>
      </c>
      <c r="F13" s="17" t="str">
        <f t="shared" si="1"/>
        <v/>
      </c>
      <c r="L13" s="16"/>
    </row>
    <row r="14" spans="1:14" x14ac:dyDescent="0.25">
      <c r="A14" s="15"/>
      <c r="B14" s="15"/>
      <c r="C14" s="81"/>
      <c r="D14" s="82"/>
      <c r="E14" s="80" t="str">
        <f t="shared" si="0"/>
        <v/>
      </c>
      <c r="F14" s="17" t="str">
        <f t="shared" si="1"/>
        <v/>
      </c>
      <c r="N14" s="16"/>
    </row>
    <row r="15" spans="1:14" x14ac:dyDescent="0.25">
      <c r="A15" s="15"/>
      <c r="B15" s="15"/>
      <c r="C15" s="81"/>
      <c r="D15" s="82"/>
      <c r="E15" s="80" t="str">
        <f t="shared" si="0"/>
        <v/>
      </c>
      <c r="F15" s="17" t="str">
        <f t="shared" si="1"/>
        <v/>
      </c>
    </row>
    <row r="16" spans="1:14" x14ac:dyDescent="0.25">
      <c r="A16" s="15"/>
      <c r="B16" s="15"/>
      <c r="C16" s="81"/>
      <c r="D16" s="82"/>
      <c r="E16" s="80" t="str">
        <f t="shared" si="0"/>
        <v/>
      </c>
      <c r="F16" s="17" t="str">
        <f t="shared" si="1"/>
        <v/>
      </c>
    </row>
    <row r="17" spans="1:6" x14ac:dyDescent="0.25">
      <c r="A17" s="15"/>
      <c r="B17" s="15"/>
      <c r="C17" s="81"/>
      <c r="D17" s="82"/>
      <c r="E17" s="80" t="str">
        <f t="shared" si="0"/>
        <v/>
      </c>
      <c r="F17" s="17" t="str">
        <f t="shared" si="1"/>
        <v/>
      </c>
    </row>
    <row r="18" spans="1:6" x14ac:dyDescent="0.25">
      <c r="A18" s="15"/>
      <c r="B18" s="15"/>
      <c r="C18" s="81"/>
      <c r="D18" s="82"/>
      <c r="E18" s="80" t="str">
        <f t="shared" si="0"/>
        <v/>
      </c>
      <c r="F18" s="17" t="str">
        <f t="shared" si="1"/>
        <v/>
      </c>
    </row>
    <row r="19" spans="1:6" x14ac:dyDescent="0.25">
      <c r="A19" s="15"/>
      <c r="B19" s="15"/>
      <c r="C19" s="81"/>
      <c r="D19" s="82"/>
      <c r="E19" s="80" t="str">
        <f t="shared" si="0"/>
        <v/>
      </c>
      <c r="F19" s="17" t="str">
        <f t="shared" si="1"/>
        <v/>
      </c>
    </row>
    <row r="20" spans="1:6" x14ac:dyDescent="0.25">
      <c r="A20" s="15"/>
      <c r="B20" s="15"/>
      <c r="C20" s="81"/>
      <c r="D20" s="82"/>
      <c r="E20" s="80" t="str">
        <f t="shared" si="0"/>
        <v/>
      </c>
      <c r="F20" s="17" t="str">
        <f t="shared" si="1"/>
        <v/>
      </c>
    </row>
    <row r="21" spans="1:6" x14ac:dyDescent="0.25">
      <c r="A21" s="15"/>
      <c r="B21" s="15"/>
      <c r="C21" s="81"/>
      <c r="D21" s="82"/>
      <c r="E21" s="80" t="str">
        <f t="shared" si="0"/>
        <v/>
      </c>
      <c r="F21" s="17" t="str">
        <f t="shared" si="1"/>
        <v/>
      </c>
    </row>
    <row r="22" spans="1:6" x14ac:dyDescent="0.25">
      <c r="A22" s="15"/>
      <c r="B22" s="15"/>
      <c r="C22" s="81"/>
      <c r="D22" s="82"/>
      <c r="E22" s="80" t="str">
        <f t="shared" si="0"/>
        <v/>
      </c>
      <c r="F22" s="17" t="str">
        <f t="shared" si="1"/>
        <v/>
      </c>
    </row>
    <row r="23" spans="1:6" x14ac:dyDescent="0.25">
      <c r="A23" s="15"/>
      <c r="B23" s="15"/>
      <c r="C23" s="81"/>
      <c r="D23" s="82"/>
      <c r="E23" s="80" t="str">
        <f t="shared" si="0"/>
        <v/>
      </c>
      <c r="F23" s="17" t="str">
        <f t="shared" si="1"/>
        <v/>
      </c>
    </row>
    <row r="24" spans="1:6" x14ac:dyDescent="0.25">
      <c r="A24" s="15"/>
      <c r="B24" s="15"/>
      <c r="C24" s="81"/>
      <c r="D24" s="82"/>
      <c r="E24" s="80" t="str">
        <f t="shared" si="0"/>
        <v/>
      </c>
      <c r="F24" s="17" t="str">
        <f t="shared" si="1"/>
        <v/>
      </c>
    </row>
    <row r="25" spans="1:6" x14ac:dyDescent="0.25">
      <c r="A25" s="15"/>
      <c r="B25" s="15"/>
      <c r="C25" s="81"/>
      <c r="D25" s="82"/>
      <c r="E25" s="80" t="str">
        <f t="shared" si="0"/>
        <v/>
      </c>
      <c r="F25" s="17" t="str">
        <f t="shared" si="1"/>
        <v/>
      </c>
    </row>
    <row r="26" spans="1:6" x14ac:dyDescent="0.25">
      <c r="A26" s="15"/>
      <c r="B26" s="15"/>
      <c r="C26" s="81"/>
      <c r="D26" s="82"/>
      <c r="E26" s="80" t="str">
        <f t="shared" si="0"/>
        <v/>
      </c>
      <c r="F26" s="17" t="str">
        <f t="shared" si="1"/>
        <v/>
      </c>
    </row>
    <row r="27" spans="1:6" x14ac:dyDescent="0.25">
      <c r="A27" s="15"/>
      <c r="B27" s="15"/>
      <c r="C27" s="81"/>
      <c r="D27" s="82"/>
      <c r="E27" s="80" t="str">
        <f t="shared" si="0"/>
        <v/>
      </c>
      <c r="F27" s="17" t="str">
        <f t="shared" si="1"/>
        <v/>
      </c>
    </row>
    <row r="28" spans="1:6" x14ac:dyDescent="0.25">
      <c r="A28" s="15"/>
      <c r="B28" s="15"/>
      <c r="C28" s="81"/>
      <c r="D28" s="82"/>
      <c r="E28" s="80" t="str">
        <f t="shared" si="0"/>
        <v/>
      </c>
      <c r="F28" s="17" t="str">
        <f t="shared" si="1"/>
        <v/>
      </c>
    </row>
    <row r="29" spans="1:6" x14ac:dyDescent="0.25">
      <c r="A29" s="15"/>
      <c r="B29" s="15"/>
      <c r="C29" s="81"/>
      <c r="D29" s="82"/>
      <c r="E29" s="80" t="str">
        <f t="shared" si="0"/>
        <v/>
      </c>
      <c r="F29" s="17" t="str">
        <f t="shared" si="1"/>
        <v/>
      </c>
    </row>
    <row r="30" spans="1:6" x14ac:dyDescent="0.25">
      <c r="A30" s="15"/>
      <c r="B30" s="15"/>
      <c r="C30" s="81"/>
      <c r="D30" s="82"/>
      <c r="E30" s="80" t="str">
        <f t="shared" si="0"/>
        <v/>
      </c>
      <c r="F30" s="17" t="str">
        <f t="shared" si="1"/>
        <v/>
      </c>
    </row>
    <row r="31" spans="1:6" x14ac:dyDescent="0.25">
      <c r="A31" s="15"/>
      <c r="B31" s="15"/>
      <c r="C31" s="81"/>
      <c r="D31" s="82"/>
      <c r="E31" s="80" t="str">
        <f t="shared" si="0"/>
        <v/>
      </c>
      <c r="F31" s="17" t="str">
        <f t="shared" si="1"/>
        <v/>
      </c>
    </row>
    <row r="32" spans="1:6" x14ac:dyDescent="0.25">
      <c r="A32" s="15"/>
      <c r="B32" s="15"/>
      <c r="C32" s="81"/>
      <c r="D32" s="82"/>
      <c r="E32" s="80" t="str">
        <f t="shared" si="0"/>
        <v/>
      </c>
      <c r="F32" s="17" t="str">
        <f t="shared" si="1"/>
        <v/>
      </c>
    </row>
    <row r="33" spans="1:6" x14ac:dyDescent="0.25">
      <c r="A33" s="15"/>
      <c r="B33" s="15"/>
      <c r="C33" s="81"/>
      <c r="D33" s="82"/>
      <c r="E33" s="80" t="str">
        <f t="shared" si="0"/>
        <v/>
      </c>
      <c r="F33" s="17" t="str">
        <f t="shared" si="1"/>
        <v/>
      </c>
    </row>
    <row r="34" spans="1:6" x14ac:dyDescent="0.25">
      <c r="A34" s="15"/>
      <c r="B34" s="15"/>
      <c r="C34" s="81"/>
      <c r="D34" s="82"/>
      <c r="E34" s="80" t="str">
        <f t="shared" si="0"/>
        <v/>
      </c>
      <c r="F34" s="17" t="str">
        <f t="shared" si="1"/>
        <v/>
      </c>
    </row>
    <row r="35" spans="1:6" x14ac:dyDescent="0.25">
      <c r="A35" s="15"/>
      <c r="B35" s="15"/>
      <c r="C35" s="81"/>
      <c r="D35" s="82"/>
      <c r="E35" s="80" t="str">
        <f t="shared" si="0"/>
        <v/>
      </c>
      <c r="F35" s="17" t="str">
        <f t="shared" si="1"/>
        <v/>
      </c>
    </row>
    <row r="36" spans="1:6" x14ac:dyDescent="0.25">
      <c r="A36" s="15"/>
      <c r="B36" s="15"/>
      <c r="C36" s="81"/>
      <c r="D36" s="82"/>
      <c r="E36" s="80" t="str">
        <f t="shared" si="0"/>
        <v/>
      </c>
      <c r="F36" s="17" t="str">
        <f t="shared" si="1"/>
        <v/>
      </c>
    </row>
    <row r="37" spans="1:6" x14ac:dyDescent="0.25">
      <c r="A37" s="15"/>
      <c r="B37" s="15"/>
      <c r="C37" s="81"/>
      <c r="D37" s="82"/>
      <c r="E37" s="80" t="str">
        <f t="shared" si="0"/>
        <v/>
      </c>
      <c r="F37" s="17" t="str">
        <f t="shared" si="1"/>
        <v/>
      </c>
    </row>
    <row r="38" spans="1:6" x14ac:dyDescent="0.25">
      <c r="A38" s="15"/>
      <c r="B38" s="15"/>
      <c r="C38" s="81"/>
      <c r="D38" s="82"/>
      <c r="E38" s="80" t="str">
        <f t="shared" si="0"/>
        <v/>
      </c>
      <c r="F38" s="17" t="str">
        <f t="shared" si="1"/>
        <v/>
      </c>
    </row>
    <row r="39" spans="1:6" x14ac:dyDescent="0.25">
      <c r="A39" s="15"/>
      <c r="B39" s="15"/>
      <c r="C39" s="81"/>
      <c r="D39" s="82"/>
      <c r="E39" s="80" t="str">
        <f t="shared" si="0"/>
        <v/>
      </c>
      <c r="F39" s="17" t="str">
        <f t="shared" si="1"/>
        <v/>
      </c>
    </row>
    <row r="40" spans="1:6" x14ac:dyDescent="0.25">
      <c r="A40" s="15"/>
      <c r="B40" s="15"/>
      <c r="C40" s="81"/>
      <c r="D40" s="82"/>
      <c r="E40" s="80" t="str">
        <f t="shared" si="0"/>
        <v/>
      </c>
      <c r="F40" s="17" t="str">
        <f t="shared" si="1"/>
        <v/>
      </c>
    </row>
    <row r="41" spans="1:6" x14ac:dyDescent="0.25">
      <c r="A41" s="15"/>
      <c r="B41" s="15"/>
      <c r="C41" s="81"/>
      <c r="D41" s="82"/>
      <c r="E41" s="80" t="str">
        <f t="shared" si="0"/>
        <v/>
      </c>
      <c r="F41" s="17" t="str">
        <f t="shared" si="1"/>
        <v/>
      </c>
    </row>
    <row r="42" spans="1:6" x14ac:dyDescent="0.25">
      <c r="A42" s="15"/>
      <c r="B42" s="15"/>
      <c r="C42" s="81"/>
      <c r="D42" s="82"/>
      <c r="E42" s="80" t="str">
        <f t="shared" si="0"/>
        <v/>
      </c>
      <c r="F42" s="17" t="str">
        <f t="shared" si="1"/>
        <v/>
      </c>
    </row>
    <row r="43" spans="1:6" x14ac:dyDescent="0.25">
      <c r="A43" s="15"/>
      <c r="B43" s="15"/>
      <c r="C43" s="81"/>
      <c r="D43" s="82"/>
      <c r="E43" s="80" t="str">
        <f t="shared" si="0"/>
        <v/>
      </c>
      <c r="F43" s="17" t="str">
        <f t="shared" si="1"/>
        <v/>
      </c>
    </row>
    <row r="44" spans="1:6" x14ac:dyDescent="0.25">
      <c r="A44" s="15"/>
      <c r="B44" s="15"/>
      <c r="C44" s="81"/>
      <c r="D44" s="82"/>
      <c r="E44" s="80" t="str">
        <f t="shared" si="0"/>
        <v/>
      </c>
      <c r="F44" s="17" t="str">
        <f t="shared" si="1"/>
        <v/>
      </c>
    </row>
    <row r="45" spans="1:6" x14ac:dyDescent="0.25">
      <c r="A45" s="15"/>
      <c r="B45" s="15"/>
      <c r="C45" s="81"/>
      <c r="D45" s="82"/>
      <c r="E45" s="80" t="str">
        <f t="shared" si="0"/>
        <v/>
      </c>
      <c r="F45" s="17" t="str">
        <f t="shared" si="1"/>
        <v/>
      </c>
    </row>
    <row r="46" spans="1:6" x14ac:dyDescent="0.25">
      <c r="A46" s="15"/>
      <c r="B46" s="15"/>
      <c r="C46" s="81"/>
      <c r="D46" s="82"/>
      <c r="E46" s="80" t="str">
        <f t="shared" si="0"/>
        <v/>
      </c>
      <c r="F46" s="17" t="str">
        <f t="shared" si="1"/>
        <v/>
      </c>
    </row>
    <row r="47" spans="1:6" x14ac:dyDescent="0.25">
      <c r="A47" s="15"/>
      <c r="B47" s="15"/>
      <c r="C47" s="81"/>
      <c r="D47" s="82"/>
      <c r="E47" s="80" t="str">
        <f t="shared" si="0"/>
        <v/>
      </c>
      <c r="F47" s="17" t="str">
        <f t="shared" si="1"/>
        <v/>
      </c>
    </row>
    <row r="48" spans="1:6" x14ac:dyDescent="0.25">
      <c r="A48" s="15"/>
      <c r="B48" s="15"/>
      <c r="C48" s="81"/>
      <c r="D48" s="82"/>
      <c r="E48" s="80" t="str">
        <f t="shared" si="0"/>
        <v/>
      </c>
      <c r="F48" s="17" t="str">
        <f t="shared" si="1"/>
        <v/>
      </c>
    </row>
    <row r="49" spans="1:6" x14ac:dyDescent="0.25">
      <c r="A49" s="15"/>
      <c r="B49" s="15"/>
      <c r="C49" s="81"/>
      <c r="D49" s="82"/>
      <c r="E49" s="80" t="str">
        <f t="shared" si="0"/>
        <v/>
      </c>
      <c r="F49" s="17" t="str">
        <f t="shared" si="1"/>
        <v/>
      </c>
    </row>
    <row r="50" spans="1:6" x14ac:dyDescent="0.25">
      <c r="A50" s="15"/>
      <c r="B50" s="15"/>
      <c r="C50" s="81"/>
      <c r="D50" s="82"/>
      <c r="E50" s="80" t="str">
        <f t="shared" si="0"/>
        <v/>
      </c>
      <c r="F50" s="17" t="str">
        <f t="shared" si="1"/>
        <v/>
      </c>
    </row>
    <row r="51" spans="1:6" x14ac:dyDescent="0.25">
      <c r="A51" s="15"/>
      <c r="B51" s="15"/>
      <c r="C51" s="81"/>
      <c r="D51" s="82"/>
      <c r="E51" s="80" t="str">
        <f t="shared" si="0"/>
        <v/>
      </c>
      <c r="F51" s="17" t="str">
        <f t="shared" si="1"/>
        <v/>
      </c>
    </row>
    <row r="52" spans="1:6" x14ac:dyDescent="0.25">
      <c r="A52" s="15"/>
      <c r="B52" s="15"/>
      <c r="C52" s="81"/>
      <c r="D52" s="82"/>
      <c r="E52" s="80" t="str">
        <f t="shared" si="0"/>
        <v/>
      </c>
      <c r="F52" s="17" t="str">
        <f t="shared" si="1"/>
        <v/>
      </c>
    </row>
    <row r="53" spans="1:6" x14ac:dyDescent="0.25">
      <c r="A53" s="15"/>
      <c r="B53" s="15"/>
      <c r="C53" s="81"/>
      <c r="D53" s="82"/>
      <c r="E53" s="80" t="str">
        <f t="shared" si="0"/>
        <v/>
      </c>
      <c r="F53" s="17" t="str">
        <f t="shared" si="1"/>
        <v/>
      </c>
    </row>
    <row r="54" spans="1:6" x14ac:dyDescent="0.25">
      <c r="A54" s="15"/>
      <c r="B54" s="15"/>
      <c r="C54" s="81"/>
      <c r="D54" s="82"/>
      <c r="E54" s="80" t="str">
        <f t="shared" si="0"/>
        <v/>
      </c>
      <c r="F54" s="17" t="str">
        <f t="shared" si="1"/>
        <v/>
      </c>
    </row>
    <row r="55" spans="1:6" x14ac:dyDescent="0.25">
      <c r="A55" s="15"/>
      <c r="B55" s="15"/>
      <c r="C55" s="81"/>
      <c r="D55" s="82"/>
      <c r="E55" s="80" t="str">
        <f t="shared" si="0"/>
        <v/>
      </c>
      <c r="F55" s="17" t="str">
        <f t="shared" si="1"/>
        <v/>
      </c>
    </row>
    <row r="56" spans="1:6" x14ac:dyDescent="0.25">
      <c r="A56" s="15"/>
      <c r="B56" s="15"/>
      <c r="C56" s="81"/>
      <c r="D56" s="82"/>
      <c r="E56" s="80" t="str">
        <f t="shared" si="0"/>
        <v/>
      </c>
      <c r="F56" s="17" t="str">
        <f t="shared" si="1"/>
        <v/>
      </c>
    </row>
    <row r="57" spans="1:6" x14ac:dyDescent="0.25">
      <c r="A57" s="15"/>
      <c r="B57" s="15"/>
      <c r="C57" s="81"/>
      <c r="D57" s="82"/>
      <c r="E57" s="80" t="str">
        <f t="shared" si="0"/>
        <v/>
      </c>
      <c r="F57" s="17" t="str">
        <f t="shared" si="1"/>
        <v/>
      </c>
    </row>
    <row r="58" spans="1:6" x14ac:dyDescent="0.25">
      <c r="A58" s="15"/>
      <c r="B58" s="15"/>
      <c r="C58" s="81"/>
      <c r="D58" s="82"/>
      <c r="E58" s="80" t="str">
        <f t="shared" si="0"/>
        <v/>
      </c>
      <c r="F58" s="17" t="str">
        <f t="shared" si="1"/>
        <v/>
      </c>
    </row>
    <row r="59" spans="1:6" x14ac:dyDescent="0.25">
      <c r="A59" s="15"/>
      <c r="B59" s="15"/>
      <c r="C59" s="81"/>
      <c r="D59" s="82"/>
      <c r="E59" s="80" t="str">
        <f t="shared" si="0"/>
        <v/>
      </c>
      <c r="F59" s="17" t="str">
        <f t="shared" si="1"/>
        <v/>
      </c>
    </row>
    <row r="60" spans="1:6" x14ac:dyDescent="0.25">
      <c r="A60" s="15"/>
      <c r="B60" s="15"/>
      <c r="C60" s="81"/>
      <c r="D60" s="82"/>
      <c r="E60" s="80" t="str">
        <f t="shared" si="0"/>
        <v/>
      </c>
      <c r="F60" s="17" t="str">
        <f t="shared" si="1"/>
        <v/>
      </c>
    </row>
    <row r="61" spans="1:6" x14ac:dyDescent="0.25">
      <c r="A61" s="15"/>
      <c r="B61" s="15"/>
      <c r="C61" s="81"/>
      <c r="D61" s="82"/>
      <c r="E61" s="80" t="str">
        <f t="shared" si="0"/>
        <v/>
      </c>
      <c r="F61" s="17" t="str">
        <f t="shared" si="1"/>
        <v/>
      </c>
    </row>
    <row r="62" spans="1:6" x14ac:dyDescent="0.25">
      <c r="A62" s="15"/>
      <c r="B62" s="15"/>
      <c r="C62" s="81"/>
      <c r="D62" s="82"/>
      <c r="E62" s="80" t="str">
        <f t="shared" si="0"/>
        <v/>
      </c>
      <c r="F62" s="17" t="str">
        <f t="shared" si="1"/>
        <v/>
      </c>
    </row>
    <row r="63" spans="1:6" x14ac:dyDescent="0.25">
      <c r="A63" s="15"/>
      <c r="B63" s="15"/>
      <c r="C63" s="81"/>
      <c r="D63" s="82"/>
      <c r="E63" s="80" t="str">
        <f t="shared" si="0"/>
        <v/>
      </c>
      <c r="F63" s="17" t="str">
        <f t="shared" si="1"/>
        <v/>
      </c>
    </row>
    <row r="64" spans="1:6" x14ac:dyDescent="0.25">
      <c r="A64" s="15"/>
      <c r="B64" s="15"/>
      <c r="C64" s="81"/>
      <c r="D64" s="82"/>
      <c r="E64" s="80" t="str">
        <f t="shared" si="0"/>
        <v/>
      </c>
      <c r="F64" s="17" t="str">
        <f t="shared" si="1"/>
        <v/>
      </c>
    </row>
    <row r="65" spans="1:6" x14ac:dyDescent="0.25">
      <c r="A65" s="15"/>
      <c r="B65" s="15"/>
      <c r="C65" s="81"/>
      <c r="D65" s="82"/>
      <c r="E65" s="80" t="str">
        <f t="shared" si="0"/>
        <v/>
      </c>
      <c r="F65" s="17" t="str">
        <f t="shared" si="1"/>
        <v/>
      </c>
    </row>
    <row r="66" spans="1:6" x14ac:dyDescent="0.25">
      <c r="A66" s="15"/>
      <c r="B66" s="15"/>
      <c r="C66" s="81"/>
      <c r="D66" s="82"/>
      <c r="E66" s="80" t="str">
        <f t="shared" si="0"/>
        <v/>
      </c>
      <c r="F66" s="17" t="str">
        <f t="shared" si="1"/>
        <v/>
      </c>
    </row>
    <row r="67" spans="1:6" x14ac:dyDescent="0.25">
      <c r="A67" s="15"/>
      <c r="B67" s="15"/>
      <c r="C67" s="81"/>
      <c r="D67" s="82"/>
      <c r="E67" s="80" t="str">
        <f t="shared" si="0"/>
        <v/>
      </c>
      <c r="F67" s="17" t="str">
        <f t="shared" si="1"/>
        <v/>
      </c>
    </row>
    <row r="68" spans="1:6" x14ac:dyDescent="0.25">
      <c r="A68" s="15"/>
      <c r="B68" s="15"/>
      <c r="C68" s="81"/>
      <c r="D68" s="82"/>
      <c r="E68" s="80" t="str">
        <f t="shared" si="0"/>
        <v/>
      </c>
      <c r="F68" s="17" t="str">
        <f t="shared" si="1"/>
        <v/>
      </c>
    </row>
    <row r="69" spans="1:6" x14ac:dyDescent="0.25">
      <c r="A69" s="15"/>
      <c r="B69" s="15"/>
      <c r="C69" s="81"/>
      <c r="D69" s="82"/>
      <c r="E69" s="80" t="str">
        <f t="shared" si="0"/>
        <v/>
      </c>
      <c r="F69" s="17" t="str">
        <f t="shared" si="1"/>
        <v/>
      </c>
    </row>
    <row r="70" spans="1:6" x14ac:dyDescent="0.25">
      <c r="A70" s="15"/>
      <c r="B70" s="15"/>
      <c r="C70" s="81"/>
      <c r="D70" s="82"/>
      <c r="E70" s="80" t="str">
        <f t="shared" si="0"/>
        <v/>
      </c>
      <c r="F70" s="17" t="str">
        <f t="shared" si="1"/>
        <v/>
      </c>
    </row>
    <row r="71" spans="1:6" x14ac:dyDescent="0.25">
      <c r="A71" s="15"/>
      <c r="B71" s="15"/>
      <c r="C71" s="81"/>
      <c r="D71" s="82"/>
      <c r="E71" s="80" t="str">
        <f t="shared" si="0"/>
        <v/>
      </c>
      <c r="F71" s="17" t="str">
        <f t="shared" si="1"/>
        <v/>
      </c>
    </row>
    <row r="72" spans="1:6" x14ac:dyDescent="0.25">
      <c r="A72" s="15"/>
      <c r="B72" s="15"/>
      <c r="C72" s="81"/>
      <c r="D72" s="82"/>
      <c r="E72" s="80" t="str">
        <f t="shared" si="0"/>
        <v/>
      </c>
      <c r="F72" s="17" t="str">
        <f t="shared" si="1"/>
        <v/>
      </c>
    </row>
    <row r="73" spans="1:6" x14ac:dyDescent="0.25">
      <c r="A73" s="15"/>
      <c r="B73" s="15"/>
      <c r="C73" s="81"/>
      <c r="D73" s="82"/>
      <c r="E73" s="80" t="str">
        <f t="shared" ref="E73:E136" si="2">IF(AND(ISNUMBER(C73),ISNUMBER(D73),NOT(OR(C73=0,D73=0))),C73*D73/70,"")</f>
        <v/>
      </c>
      <c r="F73" s="17" t="str">
        <f t="shared" ref="F73:F136" si="3">IF((B73-A73)&gt;1, "Helgprov? Glöm inte att justera volymen till ett dygnsmedel.","")</f>
        <v/>
      </c>
    </row>
    <row r="74" spans="1:6" x14ac:dyDescent="0.25">
      <c r="A74" s="15"/>
      <c r="B74" s="15"/>
      <c r="C74" s="81"/>
      <c r="D74" s="82"/>
      <c r="E74" s="80" t="str">
        <f t="shared" si="2"/>
        <v/>
      </c>
      <c r="F74" s="17" t="str">
        <f t="shared" si="3"/>
        <v/>
      </c>
    </row>
    <row r="75" spans="1:6" x14ac:dyDescent="0.25">
      <c r="A75" s="15"/>
      <c r="B75" s="15"/>
      <c r="C75" s="81"/>
      <c r="D75" s="82"/>
      <c r="E75" s="80" t="str">
        <f t="shared" si="2"/>
        <v/>
      </c>
      <c r="F75" s="17" t="str">
        <f t="shared" si="3"/>
        <v/>
      </c>
    </row>
    <row r="76" spans="1:6" x14ac:dyDescent="0.25">
      <c r="A76" s="15"/>
      <c r="B76" s="15"/>
      <c r="C76" s="81"/>
      <c r="D76" s="82"/>
      <c r="E76" s="80" t="str">
        <f t="shared" si="2"/>
        <v/>
      </c>
      <c r="F76" s="17" t="str">
        <f t="shared" si="3"/>
        <v/>
      </c>
    </row>
    <row r="77" spans="1:6" x14ac:dyDescent="0.25">
      <c r="A77" s="15"/>
      <c r="B77" s="15"/>
      <c r="C77" s="81"/>
      <c r="D77" s="82"/>
      <c r="E77" s="80" t="str">
        <f t="shared" si="2"/>
        <v/>
      </c>
      <c r="F77" s="17" t="str">
        <f t="shared" si="3"/>
        <v/>
      </c>
    </row>
    <row r="78" spans="1:6" x14ac:dyDescent="0.25">
      <c r="A78" s="15"/>
      <c r="B78" s="15"/>
      <c r="C78" s="81"/>
      <c r="D78" s="82"/>
      <c r="E78" s="80" t="str">
        <f t="shared" si="2"/>
        <v/>
      </c>
      <c r="F78" s="17" t="str">
        <f t="shared" si="3"/>
        <v/>
      </c>
    </row>
    <row r="79" spans="1:6" x14ac:dyDescent="0.25">
      <c r="A79" s="15"/>
      <c r="B79" s="15"/>
      <c r="C79" s="81"/>
      <c r="D79" s="82"/>
      <c r="E79" s="80" t="str">
        <f t="shared" si="2"/>
        <v/>
      </c>
      <c r="F79" s="17" t="str">
        <f t="shared" si="3"/>
        <v/>
      </c>
    </row>
    <row r="80" spans="1:6" x14ac:dyDescent="0.25">
      <c r="A80" s="15"/>
      <c r="B80" s="15"/>
      <c r="C80" s="81"/>
      <c r="D80" s="82"/>
      <c r="E80" s="80" t="str">
        <f t="shared" si="2"/>
        <v/>
      </c>
      <c r="F80" s="17" t="str">
        <f t="shared" si="3"/>
        <v/>
      </c>
    </row>
    <row r="81" spans="1:6" x14ac:dyDescent="0.25">
      <c r="A81" s="15"/>
      <c r="B81" s="15"/>
      <c r="C81" s="81"/>
      <c r="D81" s="82"/>
      <c r="E81" s="80" t="str">
        <f t="shared" si="2"/>
        <v/>
      </c>
      <c r="F81" s="17" t="str">
        <f t="shared" si="3"/>
        <v/>
      </c>
    </row>
    <row r="82" spans="1:6" x14ac:dyDescent="0.25">
      <c r="A82" s="15"/>
      <c r="B82" s="15"/>
      <c r="C82" s="81"/>
      <c r="D82" s="82"/>
      <c r="E82" s="80" t="str">
        <f t="shared" si="2"/>
        <v/>
      </c>
      <c r="F82" s="17" t="str">
        <f t="shared" si="3"/>
        <v/>
      </c>
    </row>
    <row r="83" spans="1:6" x14ac:dyDescent="0.25">
      <c r="A83" s="15"/>
      <c r="B83" s="15"/>
      <c r="C83" s="81"/>
      <c r="D83" s="82"/>
      <c r="E83" s="80" t="str">
        <f t="shared" si="2"/>
        <v/>
      </c>
      <c r="F83" s="17" t="str">
        <f t="shared" si="3"/>
        <v/>
      </c>
    </row>
    <row r="84" spans="1:6" x14ac:dyDescent="0.25">
      <c r="A84" s="15"/>
      <c r="B84" s="15"/>
      <c r="C84" s="81"/>
      <c r="D84" s="82"/>
      <c r="E84" s="80" t="str">
        <f t="shared" si="2"/>
        <v/>
      </c>
      <c r="F84" s="17" t="str">
        <f t="shared" si="3"/>
        <v/>
      </c>
    </row>
    <row r="85" spans="1:6" x14ac:dyDescent="0.25">
      <c r="A85" s="15"/>
      <c r="B85" s="15"/>
      <c r="C85" s="81"/>
      <c r="D85" s="82"/>
      <c r="E85" s="80" t="str">
        <f t="shared" si="2"/>
        <v/>
      </c>
      <c r="F85" s="17" t="str">
        <f t="shared" si="3"/>
        <v/>
      </c>
    </row>
    <row r="86" spans="1:6" x14ac:dyDescent="0.25">
      <c r="A86" s="15"/>
      <c r="B86" s="15"/>
      <c r="C86" s="81"/>
      <c r="D86" s="82"/>
      <c r="E86" s="80" t="str">
        <f t="shared" si="2"/>
        <v/>
      </c>
      <c r="F86" s="17" t="str">
        <f t="shared" si="3"/>
        <v/>
      </c>
    </row>
    <row r="87" spans="1:6" x14ac:dyDescent="0.25">
      <c r="A87" s="15"/>
      <c r="B87" s="15"/>
      <c r="C87" s="81"/>
      <c r="D87" s="82"/>
      <c r="E87" s="80" t="str">
        <f t="shared" si="2"/>
        <v/>
      </c>
      <c r="F87" s="17" t="str">
        <f t="shared" si="3"/>
        <v/>
      </c>
    </row>
    <row r="88" spans="1:6" x14ac:dyDescent="0.25">
      <c r="A88" s="15"/>
      <c r="B88" s="15"/>
      <c r="C88" s="81"/>
      <c r="D88" s="82"/>
      <c r="E88" s="80" t="str">
        <f t="shared" si="2"/>
        <v/>
      </c>
      <c r="F88" s="17" t="str">
        <f t="shared" si="3"/>
        <v/>
      </c>
    </row>
    <row r="89" spans="1:6" x14ac:dyDescent="0.25">
      <c r="A89" s="15"/>
      <c r="B89" s="15"/>
      <c r="C89" s="81"/>
      <c r="D89" s="82"/>
      <c r="E89" s="80" t="str">
        <f t="shared" si="2"/>
        <v/>
      </c>
      <c r="F89" s="17" t="str">
        <f t="shared" si="3"/>
        <v/>
      </c>
    </row>
    <row r="90" spans="1:6" x14ac:dyDescent="0.25">
      <c r="A90" s="15"/>
      <c r="B90" s="15"/>
      <c r="C90" s="81"/>
      <c r="D90" s="82"/>
      <c r="E90" s="80" t="str">
        <f t="shared" si="2"/>
        <v/>
      </c>
      <c r="F90" s="17" t="str">
        <f t="shared" si="3"/>
        <v/>
      </c>
    </row>
    <row r="91" spans="1:6" x14ac:dyDescent="0.25">
      <c r="A91" s="15"/>
      <c r="B91" s="15"/>
      <c r="C91" s="81"/>
      <c r="D91" s="82"/>
      <c r="E91" s="80" t="str">
        <f t="shared" si="2"/>
        <v/>
      </c>
      <c r="F91" s="17" t="str">
        <f t="shared" si="3"/>
        <v/>
      </c>
    </row>
    <row r="92" spans="1:6" x14ac:dyDescent="0.25">
      <c r="A92" s="15"/>
      <c r="B92" s="15"/>
      <c r="C92" s="81"/>
      <c r="D92" s="82"/>
      <c r="E92" s="80" t="str">
        <f t="shared" si="2"/>
        <v/>
      </c>
      <c r="F92" s="17" t="str">
        <f t="shared" si="3"/>
        <v/>
      </c>
    </row>
    <row r="93" spans="1:6" x14ac:dyDescent="0.25">
      <c r="A93" s="15"/>
      <c r="B93" s="15"/>
      <c r="C93" s="81"/>
      <c r="D93" s="82"/>
      <c r="E93" s="80" t="str">
        <f t="shared" si="2"/>
        <v/>
      </c>
      <c r="F93" s="17" t="str">
        <f t="shared" si="3"/>
        <v/>
      </c>
    </row>
    <row r="94" spans="1:6" x14ac:dyDescent="0.25">
      <c r="A94" s="15"/>
      <c r="B94" s="15"/>
      <c r="C94" s="81"/>
      <c r="D94" s="82"/>
      <c r="E94" s="80" t="str">
        <f t="shared" si="2"/>
        <v/>
      </c>
      <c r="F94" s="17" t="str">
        <f t="shared" si="3"/>
        <v/>
      </c>
    </row>
    <row r="95" spans="1:6" x14ac:dyDescent="0.25">
      <c r="A95" s="15"/>
      <c r="B95" s="15"/>
      <c r="C95" s="81"/>
      <c r="D95" s="82"/>
      <c r="E95" s="80" t="str">
        <f t="shared" si="2"/>
        <v/>
      </c>
      <c r="F95" s="17" t="str">
        <f t="shared" si="3"/>
        <v/>
      </c>
    </row>
    <row r="96" spans="1:6" x14ac:dyDescent="0.25">
      <c r="A96" s="15"/>
      <c r="B96" s="15"/>
      <c r="C96" s="81"/>
      <c r="D96" s="82"/>
      <c r="E96" s="80" t="str">
        <f t="shared" si="2"/>
        <v/>
      </c>
      <c r="F96" s="17" t="str">
        <f t="shared" si="3"/>
        <v/>
      </c>
    </row>
    <row r="97" spans="1:6" x14ac:dyDescent="0.25">
      <c r="A97" s="15"/>
      <c r="B97" s="15"/>
      <c r="C97" s="81"/>
      <c r="D97" s="82"/>
      <c r="E97" s="80" t="str">
        <f t="shared" si="2"/>
        <v/>
      </c>
      <c r="F97" s="17" t="str">
        <f t="shared" si="3"/>
        <v/>
      </c>
    </row>
    <row r="98" spans="1:6" x14ac:dyDescent="0.25">
      <c r="A98" s="15"/>
      <c r="B98" s="15"/>
      <c r="C98" s="81"/>
      <c r="D98" s="82"/>
      <c r="E98" s="80" t="str">
        <f t="shared" si="2"/>
        <v/>
      </c>
      <c r="F98" s="17" t="str">
        <f t="shared" si="3"/>
        <v/>
      </c>
    </row>
    <row r="99" spans="1:6" x14ac:dyDescent="0.25">
      <c r="A99" s="15"/>
      <c r="B99" s="15"/>
      <c r="C99" s="81"/>
      <c r="D99" s="82"/>
      <c r="E99" s="80" t="str">
        <f t="shared" si="2"/>
        <v/>
      </c>
      <c r="F99" s="17" t="str">
        <f t="shared" si="3"/>
        <v/>
      </c>
    </row>
    <row r="100" spans="1:6" x14ac:dyDescent="0.25">
      <c r="A100" s="15"/>
      <c r="B100" s="15"/>
      <c r="C100" s="81"/>
      <c r="D100" s="82"/>
      <c r="E100" s="80" t="str">
        <f t="shared" si="2"/>
        <v/>
      </c>
      <c r="F100" s="17" t="str">
        <f t="shared" si="3"/>
        <v/>
      </c>
    </row>
    <row r="101" spans="1:6" x14ac:dyDescent="0.25">
      <c r="A101" s="15"/>
      <c r="B101" s="15"/>
      <c r="C101" s="81"/>
      <c r="D101" s="82"/>
      <c r="E101" s="80" t="str">
        <f t="shared" si="2"/>
        <v/>
      </c>
      <c r="F101" s="17" t="str">
        <f t="shared" si="3"/>
        <v/>
      </c>
    </row>
    <row r="102" spans="1:6" x14ac:dyDescent="0.25">
      <c r="A102" s="15"/>
      <c r="B102" s="15"/>
      <c r="C102" s="81"/>
      <c r="D102" s="82"/>
      <c r="E102" s="80" t="str">
        <f t="shared" si="2"/>
        <v/>
      </c>
      <c r="F102" s="17" t="str">
        <f t="shared" si="3"/>
        <v/>
      </c>
    </row>
    <row r="103" spans="1:6" x14ac:dyDescent="0.25">
      <c r="A103" s="15"/>
      <c r="B103" s="15"/>
      <c r="C103" s="81"/>
      <c r="D103" s="82"/>
      <c r="E103" s="80" t="str">
        <f t="shared" si="2"/>
        <v/>
      </c>
      <c r="F103" s="17" t="str">
        <f t="shared" si="3"/>
        <v/>
      </c>
    </row>
    <row r="104" spans="1:6" x14ac:dyDescent="0.25">
      <c r="A104" s="15"/>
      <c r="B104" s="15"/>
      <c r="C104" s="81"/>
      <c r="D104" s="82"/>
      <c r="E104" s="80" t="str">
        <f t="shared" si="2"/>
        <v/>
      </c>
      <c r="F104" s="17" t="str">
        <f t="shared" si="3"/>
        <v/>
      </c>
    </row>
    <row r="105" spans="1:6" x14ac:dyDescent="0.25">
      <c r="A105" s="15"/>
      <c r="B105" s="15"/>
      <c r="C105" s="81"/>
      <c r="D105" s="82"/>
      <c r="E105" s="80" t="str">
        <f t="shared" si="2"/>
        <v/>
      </c>
      <c r="F105" s="17" t="str">
        <f t="shared" si="3"/>
        <v/>
      </c>
    </row>
    <row r="106" spans="1:6" x14ac:dyDescent="0.25">
      <c r="A106" s="15"/>
      <c r="B106" s="15"/>
      <c r="C106" s="81"/>
      <c r="D106" s="82"/>
      <c r="E106" s="80" t="str">
        <f t="shared" si="2"/>
        <v/>
      </c>
      <c r="F106" s="17" t="str">
        <f t="shared" si="3"/>
        <v/>
      </c>
    </row>
    <row r="107" spans="1:6" x14ac:dyDescent="0.25">
      <c r="A107" s="15"/>
      <c r="B107" s="15"/>
      <c r="C107" s="81"/>
      <c r="D107" s="82"/>
      <c r="E107" s="80" t="str">
        <f t="shared" si="2"/>
        <v/>
      </c>
      <c r="F107" s="17" t="str">
        <f t="shared" si="3"/>
        <v/>
      </c>
    </row>
    <row r="108" spans="1:6" x14ac:dyDescent="0.25">
      <c r="A108" s="15"/>
      <c r="B108" s="15"/>
      <c r="C108" s="81"/>
      <c r="D108" s="82"/>
      <c r="E108" s="80" t="str">
        <f t="shared" si="2"/>
        <v/>
      </c>
      <c r="F108" s="17" t="str">
        <f t="shared" si="3"/>
        <v/>
      </c>
    </row>
    <row r="109" spans="1:6" x14ac:dyDescent="0.25">
      <c r="A109" s="15"/>
      <c r="B109" s="15"/>
      <c r="C109" s="81"/>
      <c r="D109" s="82"/>
      <c r="E109" s="80" t="str">
        <f t="shared" si="2"/>
        <v/>
      </c>
      <c r="F109" s="17" t="str">
        <f t="shared" si="3"/>
        <v/>
      </c>
    </row>
    <row r="110" spans="1:6" x14ac:dyDescent="0.25">
      <c r="A110" s="15"/>
      <c r="B110" s="15"/>
      <c r="C110" s="81"/>
      <c r="D110" s="82"/>
      <c r="E110" s="80" t="str">
        <f t="shared" si="2"/>
        <v/>
      </c>
      <c r="F110" s="17" t="str">
        <f t="shared" si="3"/>
        <v/>
      </c>
    </row>
    <row r="111" spans="1:6" x14ac:dyDescent="0.25">
      <c r="A111" s="15"/>
      <c r="B111" s="15"/>
      <c r="C111" s="81"/>
      <c r="D111" s="82"/>
      <c r="E111" s="80" t="str">
        <f t="shared" si="2"/>
        <v/>
      </c>
      <c r="F111" s="17" t="str">
        <f t="shared" si="3"/>
        <v/>
      </c>
    </row>
    <row r="112" spans="1:6" x14ac:dyDescent="0.25">
      <c r="A112" s="15"/>
      <c r="B112" s="15"/>
      <c r="C112" s="81"/>
      <c r="D112" s="82"/>
      <c r="E112" s="80" t="str">
        <f t="shared" si="2"/>
        <v/>
      </c>
      <c r="F112" s="17" t="str">
        <f t="shared" si="3"/>
        <v/>
      </c>
    </row>
    <row r="113" spans="1:6" x14ac:dyDescent="0.25">
      <c r="A113" s="15"/>
      <c r="B113" s="15"/>
      <c r="C113" s="81"/>
      <c r="D113" s="82"/>
      <c r="E113" s="80" t="str">
        <f t="shared" si="2"/>
        <v/>
      </c>
      <c r="F113" s="17" t="str">
        <f t="shared" si="3"/>
        <v/>
      </c>
    </row>
    <row r="114" spans="1:6" x14ac:dyDescent="0.25">
      <c r="A114" s="15"/>
      <c r="B114" s="15"/>
      <c r="C114" s="81"/>
      <c r="D114" s="82"/>
      <c r="E114" s="80" t="str">
        <f t="shared" si="2"/>
        <v/>
      </c>
      <c r="F114" s="17" t="str">
        <f t="shared" si="3"/>
        <v/>
      </c>
    </row>
    <row r="115" spans="1:6" x14ac:dyDescent="0.25">
      <c r="A115" s="15"/>
      <c r="B115" s="15"/>
      <c r="C115" s="81"/>
      <c r="D115" s="82"/>
      <c r="E115" s="80" t="str">
        <f t="shared" si="2"/>
        <v/>
      </c>
      <c r="F115" s="17" t="str">
        <f t="shared" si="3"/>
        <v/>
      </c>
    </row>
    <row r="116" spans="1:6" x14ac:dyDescent="0.25">
      <c r="A116" s="15"/>
      <c r="B116" s="15"/>
      <c r="C116" s="81"/>
      <c r="D116" s="82"/>
      <c r="E116" s="80" t="str">
        <f t="shared" si="2"/>
        <v/>
      </c>
      <c r="F116" s="17" t="str">
        <f t="shared" si="3"/>
        <v/>
      </c>
    </row>
    <row r="117" spans="1:6" x14ac:dyDescent="0.25">
      <c r="A117" s="15"/>
      <c r="B117" s="15"/>
      <c r="C117" s="81"/>
      <c r="D117" s="82"/>
      <c r="E117" s="80" t="str">
        <f t="shared" si="2"/>
        <v/>
      </c>
      <c r="F117" s="17" t="str">
        <f t="shared" si="3"/>
        <v/>
      </c>
    </row>
    <row r="118" spans="1:6" x14ac:dyDescent="0.25">
      <c r="A118" s="15"/>
      <c r="B118" s="15"/>
      <c r="C118" s="81"/>
      <c r="D118" s="82"/>
      <c r="E118" s="80" t="str">
        <f t="shared" si="2"/>
        <v/>
      </c>
      <c r="F118" s="17" t="str">
        <f t="shared" si="3"/>
        <v/>
      </c>
    </row>
    <row r="119" spans="1:6" x14ac:dyDescent="0.25">
      <c r="A119" s="15"/>
      <c r="B119" s="15"/>
      <c r="C119" s="81"/>
      <c r="D119" s="82"/>
      <c r="E119" s="80" t="str">
        <f t="shared" si="2"/>
        <v/>
      </c>
      <c r="F119" s="17" t="str">
        <f t="shared" si="3"/>
        <v/>
      </c>
    </row>
    <row r="120" spans="1:6" x14ac:dyDescent="0.25">
      <c r="A120" s="15"/>
      <c r="B120" s="15"/>
      <c r="C120" s="81"/>
      <c r="D120" s="82"/>
      <c r="E120" s="80" t="str">
        <f t="shared" si="2"/>
        <v/>
      </c>
      <c r="F120" s="17" t="str">
        <f t="shared" si="3"/>
        <v/>
      </c>
    </row>
    <row r="121" spans="1:6" x14ac:dyDescent="0.25">
      <c r="A121" s="15"/>
      <c r="B121" s="15"/>
      <c r="C121" s="81"/>
      <c r="D121" s="82"/>
      <c r="E121" s="80" t="str">
        <f t="shared" si="2"/>
        <v/>
      </c>
      <c r="F121" s="17" t="str">
        <f t="shared" si="3"/>
        <v/>
      </c>
    </row>
    <row r="122" spans="1:6" x14ac:dyDescent="0.25">
      <c r="A122" s="15"/>
      <c r="B122" s="15"/>
      <c r="C122" s="81"/>
      <c r="D122" s="82"/>
      <c r="E122" s="80" t="str">
        <f t="shared" si="2"/>
        <v/>
      </c>
      <c r="F122" s="17" t="str">
        <f t="shared" si="3"/>
        <v/>
      </c>
    </row>
    <row r="123" spans="1:6" x14ac:dyDescent="0.25">
      <c r="A123" s="15"/>
      <c r="B123" s="15"/>
      <c r="C123" s="81"/>
      <c r="D123" s="82"/>
      <c r="E123" s="80" t="str">
        <f t="shared" si="2"/>
        <v/>
      </c>
      <c r="F123" s="17" t="str">
        <f t="shared" si="3"/>
        <v/>
      </c>
    </row>
    <row r="124" spans="1:6" x14ac:dyDescent="0.25">
      <c r="A124" s="15"/>
      <c r="B124" s="15"/>
      <c r="C124" s="81"/>
      <c r="D124" s="82"/>
      <c r="E124" s="80" t="str">
        <f t="shared" si="2"/>
        <v/>
      </c>
      <c r="F124" s="17" t="str">
        <f t="shared" si="3"/>
        <v/>
      </c>
    </row>
    <row r="125" spans="1:6" x14ac:dyDescent="0.25">
      <c r="A125" s="15"/>
      <c r="B125" s="15"/>
      <c r="C125" s="81"/>
      <c r="D125" s="82"/>
      <c r="E125" s="80" t="str">
        <f t="shared" si="2"/>
        <v/>
      </c>
      <c r="F125" s="17" t="str">
        <f t="shared" si="3"/>
        <v/>
      </c>
    </row>
    <row r="126" spans="1:6" x14ac:dyDescent="0.25">
      <c r="A126" s="15"/>
      <c r="B126" s="15"/>
      <c r="C126" s="81"/>
      <c r="D126" s="82"/>
      <c r="E126" s="80" t="str">
        <f t="shared" si="2"/>
        <v/>
      </c>
      <c r="F126" s="17" t="str">
        <f t="shared" si="3"/>
        <v/>
      </c>
    </row>
    <row r="127" spans="1:6" x14ac:dyDescent="0.25">
      <c r="A127" s="15"/>
      <c r="B127" s="15"/>
      <c r="C127" s="81"/>
      <c r="D127" s="82"/>
      <c r="E127" s="80" t="str">
        <f t="shared" si="2"/>
        <v/>
      </c>
      <c r="F127" s="17" t="str">
        <f t="shared" si="3"/>
        <v/>
      </c>
    </row>
    <row r="128" spans="1:6" x14ac:dyDescent="0.25">
      <c r="A128" s="15"/>
      <c r="B128" s="15"/>
      <c r="C128" s="81"/>
      <c r="D128" s="82"/>
      <c r="E128" s="80" t="str">
        <f t="shared" si="2"/>
        <v/>
      </c>
      <c r="F128" s="17" t="str">
        <f t="shared" si="3"/>
        <v/>
      </c>
    </row>
    <row r="129" spans="1:6" x14ac:dyDescent="0.25">
      <c r="A129" s="15"/>
      <c r="B129" s="15"/>
      <c r="C129" s="81"/>
      <c r="D129" s="82"/>
      <c r="E129" s="80" t="str">
        <f t="shared" si="2"/>
        <v/>
      </c>
      <c r="F129" s="17" t="str">
        <f t="shared" si="3"/>
        <v/>
      </c>
    </row>
    <row r="130" spans="1:6" x14ac:dyDescent="0.25">
      <c r="A130" s="15"/>
      <c r="B130" s="15"/>
      <c r="C130" s="81"/>
      <c r="D130" s="82"/>
      <c r="E130" s="80" t="str">
        <f t="shared" si="2"/>
        <v/>
      </c>
      <c r="F130" s="17" t="str">
        <f t="shared" si="3"/>
        <v/>
      </c>
    </row>
    <row r="131" spans="1:6" x14ac:dyDescent="0.25">
      <c r="A131" s="15"/>
      <c r="B131" s="15"/>
      <c r="C131" s="81"/>
      <c r="D131" s="82"/>
      <c r="E131" s="80" t="str">
        <f t="shared" si="2"/>
        <v/>
      </c>
      <c r="F131" s="17" t="str">
        <f t="shared" si="3"/>
        <v/>
      </c>
    </row>
    <row r="132" spans="1:6" x14ac:dyDescent="0.25">
      <c r="A132" s="15"/>
      <c r="B132" s="15"/>
      <c r="C132" s="81"/>
      <c r="D132" s="82"/>
      <c r="E132" s="80" t="str">
        <f t="shared" si="2"/>
        <v/>
      </c>
      <c r="F132" s="17" t="str">
        <f t="shared" si="3"/>
        <v/>
      </c>
    </row>
    <row r="133" spans="1:6" x14ac:dyDescent="0.25">
      <c r="A133" s="15"/>
      <c r="B133" s="15"/>
      <c r="C133" s="81"/>
      <c r="D133" s="82"/>
      <c r="E133" s="80" t="str">
        <f t="shared" si="2"/>
        <v/>
      </c>
      <c r="F133" s="17" t="str">
        <f t="shared" si="3"/>
        <v/>
      </c>
    </row>
    <row r="134" spans="1:6" x14ac:dyDescent="0.25">
      <c r="A134" s="15"/>
      <c r="B134" s="15"/>
      <c r="C134" s="81"/>
      <c r="D134" s="82"/>
      <c r="E134" s="80" t="str">
        <f t="shared" si="2"/>
        <v/>
      </c>
      <c r="F134" s="17" t="str">
        <f t="shared" si="3"/>
        <v/>
      </c>
    </row>
    <row r="135" spans="1:6" x14ac:dyDescent="0.25">
      <c r="A135" s="15"/>
      <c r="B135" s="15"/>
      <c r="C135" s="81"/>
      <c r="D135" s="82"/>
      <c r="E135" s="80" t="str">
        <f t="shared" si="2"/>
        <v/>
      </c>
      <c r="F135" s="17" t="str">
        <f t="shared" si="3"/>
        <v/>
      </c>
    </row>
    <row r="136" spans="1:6" x14ac:dyDescent="0.25">
      <c r="A136" s="15"/>
      <c r="B136" s="15"/>
      <c r="C136" s="81"/>
      <c r="D136" s="82"/>
      <c r="E136" s="80" t="str">
        <f t="shared" si="2"/>
        <v/>
      </c>
      <c r="F136" s="17" t="str">
        <f t="shared" si="3"/>
        <v/>
      </c>
    </row>
    <row r="137" spans="1:6" x14ac:dyDescent="0.25">
      <c r="A137" s="15"/>
      <c r="B137" s="15"/>
      <c r="C137" s="81"/>
      <c r="D137" s="82"/>
      <c r="E137" s="80" t="str">
        <f t="shared" ref="E137:E200" si="4">IF(AND(ISNUMBER(C137),ISNUMBER(D137),NOT(OR(C137=0,D137=0))),C137*D137/70,"")</f>
        <v/>
      </c>
      <c r="F137" s="17" t="str">
        <f t="shared" ref="F137:F200" si="5">IF((B137-A137)&gt;1, "Helgprov? Glöm inte att justera volymen till ett dygnsmedel.","")</f>
        <v/>
      </c>
    </row>
    <row r="138" spans="1:6" x14ac:dyDescent="0.25">
      <c r="A138" s="15"/>
      <c r="B138" s="15"/>
      <c r="C138" s="81"/>
      <c r="D138" s="82"/>
      <c r="E138" s="80" t="str">
        <f t="shared" si="4"/>
        <v/>
      </c>
      <c r="F138" s="17" t="str">
        <f t="shared" si="5"/>
        <v/>
      </c>
    </row>
    <row r="139" spans="1:6" x14ac:dyDescent="0.25">
      <c r="A139" s="15"/>
      <c r="B139" s="15"/>
      <c r="C139" s="81"/>
      <c r="D139" s="82"/>
      <c r="E139" s="80" t="str">
        <f t="shared" si="4"/>
        <v/>
      </c>
      <c r="F139" s="17" t="str">
        <f t="shared" si="5"/>
        <v/>
      </c>
    </row>
    <row r="140" spans="1:6" x14ac:dyDescent="0.25">
      <c r="A140" s="15"/>
      <c r="B140" s="15"/>
      <c r="C140" s="81"/>
      <c r="D140" s="82"/>
      <c r="E140" s="80" t="str">
        <f t="shared" si="4"/>
        <v/>
      </c>
      <c r="F140" s="17" t="str">
        <f t="shared" si="5"/>
        <v/>
      </c>
    </row>
    <row r="141" spans="1:6" x14ac:dyDescent="0.25">
      <c r="A141" s="15"/>
      <c r="B141" s="15"/>
      <c r="C141" s="81"/>
      <c r="D141" s="82"/>
      <c r="E141" s="80" t="str">
        <f t="shared" si="4"/>
        <v/>
      </c>
      <c r="F141" s="17" t="str">
        <f t="shared" si="5"/>
        <v/>
      </c>
    </row>
    <row r="142" spans="1:6" x14ac:dyDescent="0.25">
      <c r="A142" s="15"/>
      <c r="B142" s="15"/>
      <c r="C142" s="81"/>
      <c r="D142" s="82"/>
      <c r="E142" s="80" t="str">
        <f t="shared" si="4"/>
        <v/>
      </c>
      <c r="F142" s="17" t="str">
        <f t="shared" si="5"/>
        <v/>
      </c>
    </row>
    <row r="143" spans="1:6" x14ac:dyDescent="0.25">
      <c r="A143" s="15"/>
      <c r="B143" s="15"/>
      <c r="C143" s="81"/>
      <c r="D143" s="82"/>
      <c r="E143" s="80" t="str">
        <f t="shared" si="4"/>
        <v/>
      </c>
      <c r="F143" s="17" t="str">
        <f t="shared" si="5"/>
        <v/>
      </c>
    </row>
    <row r="144" spans="1:6" x14ac:dyDescent="0.25">
      <c r="A144" s="15"/>
      <c r="B144" s="15"/>
      <c r="C144" s="81"/>
      <c r="D144" s="82"/>
      <c r="E144" s="80" t="str">
        <f t="shared" si="4"/>
        <v/>
      </c>
      <c r="F144" s="17" t="str">
        <f t="shared" si="5"/>
        <v/>
      </c>
    </row>
    <row r="145" spans="1:6" x14ac:dyDescent="0.25">
      <c r="A145" s="15"/>
      <c r="B145" s="15"/>
      <c r="C145" s="81"/>
      <c r="D145" s="82"/>
      <c r="E145" s="80" t="str">
        <f t="shared" si="4"/>
        <v/>
      </c>
      <c r="F145" s="17" t="str">
        <f t="shared" si="5"/>
        <v/>
      </c>
    </row>
    <row r="146" spans="1:6" x14ac:dyDescent="0.25">
      <c r="A146" s="15"/>
      <c r="B146" s="15"/>
      <c r="C146" s="81"/>
      <c r="D146" s="82"/>
      <c r="E146" s="80" t="str">
        <f t="shared" si="4"/>
        <v/>
      </c>
      <c r="F146" s="17" t="str">
        <f t="shared" si="5"/>
        <v/>
      </c>
    </row>
    <row r="147" spans="1:6" x14ac:dyDescent="0.25">
      <c r="A147" s="15"/>
      <c r="B147" s="15"/>
      <c r="C147" s="81"/>
      <c r="D147" s="82"/>
      <c r="E147" s="80" t="str">
        <f t="shared" si="4"/>
        <v/>
      </c>
      <c r="F147" s="17" t="str">
        <f t="shared" si="5"/>
        <v/>
      </c>
    </row>
    <row r="148" spans="1:6" x14ac:dyDescent="0.25">
      <c r="A148" s="15"/>
      <c r="B148" s="15"/>
      <c r="C148" s="81"/>
      <c r="D148" s="82"/>
      <c r="E148" s="80" t="str">
        <f t="shared" si="4"/>
        <v/>
      </c>
      <c r="F148" s="17" t="str">
        <f t="shared" si="5"/>
        <v/>
      </c>
    </row>
    <row r="149" spans="1:6" x14ac:dyDescent="0.25">
      <c r="A149" s="15"/>
      <c r="B149" s="15"/>
      <c r="C149" s="81"/>
      <c r="D149" s="82"/>
      <c r="E149" s="80" t="str">
        <f t="shared" si="4"/>
        <v/>
      </c>
      <c r="F149" s="17" t="str">
        <f t="shared" si="5"/>
        <v/>
      </c>
    </row>
    <row r="150" spans="1:6" x14ac:dyDescent="0.25">
      <c r="A150" s="15"/>
      <c r="B150" s="15"/>
      <c r="C150" s="81"/>
      <c r="D150" s="82"/>
      <c r="E150" s="80" t="str">
        <f t="shared" si="4"/>
        <v/>
      </c>
      <c r="F150" s="17" t="str">
        <f t="shared" si="5"/>
        <v/>
      </c>
    </row>
    <row r="151" spans="1:6" x14ac:dyDescent="0.25">
      <c r="A151" s="15"/>
      <c r="B151" s="15"/>
      <c r="C151" s="81"/>
      <c r="D151" s="82"/>
      <c r="E151" s="80" t="str">
        <f t="shared" si="4"/>
        <v/>
      </c>
      <c r="F151" s="17" t="str">
        <f t="shared" si="5"/>
        <v/>
      </c>
    </row>
    <row r="152" spans="1:6" x14ac:dyDescent="0.25">
      <c r="A152" s="15"/>
      <c r="B152" s="15"/>
      <c r="C152" s="81"/>
      <c r="D152" s="82"/>
      <c r="E152" s="80" t="str">
        <f t="shared" si="4"/>
        <v/>
      </c>
      <c r="F152" s="17" t="str">
        <f t="shared" si="5"/>
        <v/>
      </c>
    </row>
    <row r="153" spans="1:6" x14ac:dyDescent="0.25">
      <c r="A153" s="15"/>
      <c r="B153" s="15"/>
      <c r="C153" s="81"/>
      <c r="D153" s="82"/>
      <c r="E153" s="80" t="str">
        <f t="shared" si="4"/>
        <v/>
      </c>
      <c r="F153" s="17" t="str">
        <f t="shared" si="5"/>
        <v/>
      </c>
    </row>
    <row r="154" spans="1:6" x14ac:dyDescent="0.25">
      <c r="A154" s="15"/>
      <c r="B154" s="15"/>
      <c r="C154" s="81"/>
      <c r="D154" s="82"/>
      <c r="E154" s="80" t="str">
        <f t="shared" si="4"/>
        <v/>
      </c>
      <c r="F154" s="17" t="str">
        <f t="shared" si="5"/>
        <v/>
      </c>
    </row>
    <row r="155" spans="1:6" x14ac:dyDescent="0.25">
      <c r="A155" s="15"/>
      <c r="B155" s="15"/>
      <c r="C155" s="81"/>
      <c r="D155" s="82"/>
      <c r="E155" s="80" t="str">
        <f t="shared" si="4"/>
        <v/>
      </c>
      <c r="F155" s="17" t="str">
        <f t="shared" si="5"/>
        <v/>
      </c>
    </row>
    <row r="156" spans="1:6" x14ac:dyDescent="0.25">
      <c r="A156" s="15"/>
      <c r="B156" s="15"/>
      <c r="C156" s="81"/>
      <c r="D156" s="82"/>
      <c r="E156" s="80" t="str">
        <f t="shared" si="4"/>
        <v/>
      </c>
      <c r="F156" s="17" t="str">
        <f t="shared" si="5"/>
        <v/>
      </c>
    </row>
    <row r="157" spans="1:6" x14ac:dyDescent="0.25">
      <c r="A157" s="15"/>
      <c r="B157" s="15"/>
      <c r="C157" s="81"/>
      <c r="D157" s="82"/>
      <c r="E157" s="80" t="str">
        <f t="shared" si="4"/>
        <v/>
      </c>
      <c r="F157" s="17" t="str">
        <f t="shared" si="5"/>
        <v/>
      </c>
    </row>
    <row r="158" spans="1:6" x14ac:dyDescent="0.25">
      <c r="A158" s="15"/>
      <c r="B158" s="15"/>
      <c r="C158" s="81"/>
      <c r="D158" s="82"/>
      <c r="E158" s="80" t="str">
        <f t="shared" si="4"/>
        <v/>
      </c>
      <c r="F158" s="17" t="str">
        <f t="shared" si="5"/>
        <v/>
      </c>
    </row>
    <row r="159" spans="1:6" x14ac:dyDescent="0.25">
      <c r="A159" s="15"/>
      <c r="B159" s="15"/>
      <c r="C159" s="81"/>
      <c r="D159" s="82"/>
      <c r="E159" s="80" t="str">
        <f t="shared" si="4"/>
        <v/>
      </c>
      <c r="F159" s="17" t="str">
        <f t="shared" si="5"/>
        <v/>
      </c>
    </row>
    <row r="160" spans="1:6" x14ac:dyDescent="0.25">
      <c r="A160" s="15"/>
      <c r="B160" s="15"/>
      <c r="C160" s="81"/>
      <c r="D160" s="82"/>
      <c r="E160" s="80" t="str">
        <f t="shared" si="4"/>
        <v/>
      </c>
      <c r="F160" s="17" t="str">
        <f t="shared" si="5"/>
        <v/>
      </c>
    </row>
    <row r="161" spans="1:6" x14ac:dyDescent="0.25">
      <c r="A161" s="15"/>
      <c r="B161" s="15"/>
      <c r="C161" s="81"/>
      <c r="D161" s="82"/>
      <c r="E161" s="80" t="str">
        <f t="shared" si="4"/>
        <v/>
      </c>
      <c r="F161" s="17" t="str">
        <f t="shared" si="5"/>
        <v/>
      </c>
    </row>
    <row r="162" spans="1:6" x14ac:dyDescent="0.25">
      <c r="A162" s="15"/>
      <c r="B162" s="15"/>
      <c r="C162" s="81"/>
      <c r="D162" s="82"/>
      <c r="E162" s="80" t="str">
        <f t="shared" si="4"/>
        <v/>
      </c>
      <c r="F162" s="17" t="str">
        <f t="shared" si="5"/>
        <v/>
      </c>
    </row>
    <row r="163" spans="1:6" x14ac:dyDescent="0.25">
      <c r="A163" s="15"/>
      <c r="B163" s="15"/>
      <c r="C163" s="81"/>
      <c r="D163" s="82"/>
      <c r="E163" s="80" t="str">
        <f t="shared" si="4"/>
        <v/>
      </c>
      <c r="F163" s="17" t="str">
        <f t="shared" si="5"/>
        <v/>
      </c>
    </row>
    <row r="164" spans="1:6" x14ac:dyDescent="0.25">
      <c r="A164" s="15"/>
      <c r="B164" s="15"/>
      <c r="C164" s="81"/>
      <c r="D164" s="82"/>
      <c r="E164" s="80" t="str">
        <f t="shared" si="4"/>
        <v/>
      </c>
      <c r="F164" s="17" t="str">
        <f t="shared" si="5"/>
        <v/>
      </c>
    </row>
    <row r="165" spans="1:6" x14ac:dyDescent="0.25">
      <c r="A165" s="15"/>
      <c r="B165" s="15"/>
      <c r="C165" s="81"/>
      <c r="D165" s="82"/>
      <c r="E165" s="80" t="str">
        <f t="shared" si="4"/>
        <v/>
      </c>
      <c r="F165" s="17" t="str">
        <f t="shared" si="5"/>
        <v/>
      </c>
    </row>
    <row r="166" spans="1:6" x14ac:dyDescent="0.25">
      <c r="A166" s="15"/>
      <c r="B166" s="15"/>
      <c r="C166" s="81"/>
      <c r="D166" s="82"/>
      <c r="E166" s="80" t="str">
        <f t="shared" si="4"/>
        <v/>
      </c>
      <c r="F166" s="17" t="str">
        <f t="shared" si="5"/>
        <v/>
      </c>
    </row>
    <row r="167" spans="1:6" x14ac:dyDescent="0.25">
      <c r="A167" s="15"/>
      <c r="B167" s="15"/>
      <c r="C167" s="81"/>
      <c r="D167" s="82"/>
      <c r="E167" s="80" t="str">
        <f t="shared" si="4"/>
        <v/>
      </c>
      <c r="F167" s="17" t="str">
        <f t="shared" si="5"/>
        <v/>
      </c>
    </row>
    <row r="168" spans="1:6" x14ac:dyDescent="0.25">
      <c r="A168" s="15"/>
      <c r="B168" s="15"/>
      <c r="C168" s="81"/>
      <c r="D168" s="82"/>
      <c r="E168" s="80" t="str">
        <f t="shared" si="4"/>
        <v/>
      </c>
      <c r="F168" s="17" t="str">
        <f t="shared" si="5"/>
        <v/>
      </c>
    </row>
    <row r="169" spans="1:6" x14ac:dyDescent="0.25">
      <c r="A169" s="15"/>
      <c r="B169" s="15"/>
      <c r="C169" s="81"/>
      <c r="D169" s="82"/>
      <c r="E169" s="80" t="str">
        <f t="shared" si="4"/>
        <v/>
      </c>
      <c r="F169" s="17" t="str">
        <f t="shared" si="5"/>
        <v/>
      </c>
    </row>
    <row r="170" spans="1:6" x14ac:dyDescent="0.25">
      <c r="A170" s="15"/>
      <c r="B170" s="15"/>
      <c r="C170" s="81"/>
      <c r="D170" s="82"/>
      <c r="E170" s="80" t="str">
        <f t="shared" si="4"/>
        <v/>
      </c>
      <c r="F170" s="17" t="str">
        <f t="shared" si="5"/>
        <v/>
      </c>
    </row>
    <row r="171" spans="1:6" x14ac:dyDescent="0.25">
      <c r="A171" s="15"/>
      <c r="B171" s="15"/>
      <c r="C171" s="81"/>
      <c r="D171" s="82"/>
      <c r="E171" s="80" t="str">
        <f t="shared" si="4"/>
        <v/>
      </c>
      <c r="F171" s="17" t="str">
        <f t="shared" si="5"/>
        <v/>
      </c>
    </row>
    <row r="172" spans="1:6" x14ac:dyDescent="0.25">
      <c r="A172" s="15"/>
      <c r="B172" s="15"/>
      <c r="C172" s="81"/>
      <c r="D172" s="82"/>
      <c r="E172" s="80" t="str">
        <f t="shared" si="4"/>
        <v/>
      </c>
      <c r="F172" s="17" t="str">
        <f t="shared" si="5"/>
        <v/>
      </c>
    </row>
    <row r="173" spans="1:6" x14ac:dyDescent="0.25">
      <c r="A173" s="15"/>
      <c r="B173" s="15"/>
      <c r="C173" s="81"/>
      <c r="D173" s="82"/>
      <c r="E173" s="80" t="str">
        <f t="shared" si="4"/>
        <v/>
      </c>
      <c r="F173" s="17" t="str">
        <f t="shared" si="5"/>
        <v/>
      </c>
    </row>
    <row r="174" spans="1:6" x14ac:dyDescent="0.25">
      <c r="A174" s="15"/>
      <c r="B174" s="15"/>
      <c r="C174" s="81"/>
      <c r="D174" s="82"/>
      <c r="E174" s="80" t="str">
        <f t="shared" si="4"/>
        <v/>
      </c>
      <c r="F174" s="17" t="str">
        <f t="shared" si="5"/>
        <v/>
      </c>
    </row>
    <row r="175" spans="1:6" x14ac:dyDescent="0.25">
      <c r="A175" s="15"/>
      <c r="B175" s="15"/>
      <c r="C175" s="81"/>
      <c r="D175" s="82"/>
      <c r="E175" s="80" t="str">
        <f t="shared" si="4"/>
        <v/>
      </c>
      <c r="F175" s="17" t="str">
        <f t="shared" si="5"/>
        <v/>
      </c>
    </row>
    <row r="176" spans="1:6" x14ac:dyDescent="0.25">
      <c r="A176" s="15"/>
      <c r="B176" s="15"/>
      <c r="C176" s="81"/>
      <c r="D176" s="82"/>
      <c r="E176" s="80" t="str">
        <f t="shared" si="4"/>
        <v/>
      </c>
      <c r="F176" s="17" t="str">
        <f t="shared" si="5"/>
        <v/>
      </c>
    </row>
    <row r="177" spans="1:6" x14ac:dyDescent="0.25">
      <c r="A177" s="15"/>
      <c r="B177" s="15"/>
      <c r="C177" s="81"/>
      <c r="D177" s="82"/>
      <c r="E177" s="80" t="str">
        <f t="shared" si="4"/>
        <v/>
      </c>
      <c r="F177" s="17" t="str">
        <f t="shared" si="5"/>
        <v/>
      </c>
    </row>
    <row r="178" spans="1:6" x14ac:dyDescent="0.25">
      <c r="A178" s="15"/>
      <c r="B178" s="15"/>
      <c r="C178" s="81"/>
      <c r="D178" s="82"/>
      <c r="E178" s="80" t="str">
        <f t="shared" si="4"/>
        <v/>
      </c>
      <c r="F178" s="17" t="str">
        <f t="shared" si="5"/>
        <v/>
      </c>
    </row>
    <row r="179" spans="1:6" x14ac:dyDescent="0.25">
      <c r="A179" s="15"/>
      <c r="B179" s="15"/>
      <c r="C179" s="81"/>
      <c r="D179" s="82"/>
      <c r="E179" s="80" t="str">
        <f t="shared" si="4"/>
        <v/>
      </c>
      <c r="F179" s="17" t="str">
        <f t="shared" si="5"/>
        <v/>
      </c>
    </row>
    <row r="180" spans="1:6" x14ac:dyDescent="0.25">
      <c r="A180" s="15"/>
      <c r="B180" s="15"/>
      <c r="C180" s="81"/>
      <c r="D180" s="82"/>
      <c r="E180" s="80" t="str">
        <f t="shared" si="4"/>
        <v/>
      </c>
      <c r="F180" s="17" t="str">
        <f t="shared" si="5"/>
        <v/>
      </c>
    </row>
    <row r="181" spans="1:6" x14ac:dyDescent="0.25">
      <c r="A181" s="15"/>
      <c r="B181" s="15"/>
      <c r="C181" s="81"/>
      <c r="D181" s="82"/>
      <c r="E181" s="80" t="str">
        <f t="shared" si="4"/>
        <v/>
      </c>
      <c r="F181" s="17" t="str">
        <f t="shared" si="5"/>
        <v/>
      </c>
    </row>
    <row r="182" spans="1:6" x14ac:dyDescent="0.25">
      <c r="A182" s="15"/>
      <c r="B182" s="15"/>
      <c r="C182" s="81"/>
      <c r="D182" s="82"/>
      <c r="E182" s="80" t="str">
        <f t="shared" si="4"/>
        <v/>
      </c>
      <c r="F182" s="17" t="str">
        <f t="shared" si="5"/>
        <v/>
      </c>
    </row>
    <row r="183" spans="1:6" x14ac:dyDescent="0.25">
      <c r="A183" s="15"/>
      <c r="B183" s="15"/>
      <c r="C183" s="81"/>
      <c r="D183" s="82"/>
      <c r="E183" s="80" t="str">
        <f t="shared" si="4"/>
        <v/>
      </c>
      <c r="F183" s="17" t="str">
        <f t="shared" si="5"/>
        <v/>
      </c>
    </row>
    <row r="184" spans="1:6" x14ac:dyDescent="0.25">
      <c r="A184" s="15"/>
      <c r="B184" s="15"/>
      <c r="C184" s="81"/>
      <c r="D184" s="82"/>
      <c r="E184" s="80" t="str">
        <f t="shared" si="4"/>
        <v/>
      </c>
      <c r="F184" s="17" t="str">
        <f t="shared" si="5"/>
        <v/>
      </c>
    </row>
    <row r="185" spans="1:6" x14ac:dyDescent="0.25">
      <c r="A185" s="15"/>
      <c r="B185" s="15"/>
      <c r="C185" s="81"/>
      <c r="D185" s="82"/>
      <c r="E185" s="80" t="str">
        <f t="shared" si="4"/>
        <v/>
      </c>
      <c r="F185" s="17" t="str">
        <f t="shared" si="5"/>
        <v/>
      </c>
    </row>
    <row r="186" spans="1:6" x14ac:dyDescent="0.25">
      <c r="A186" s="15"/>
      <c r="B186" s="15"/>
      <c r="C186" s="81"/>
      <c r="D186" s="82"/>
      <c r="E186" s="80" t="str">
        <f t="shared" si="4"/>
        <v/>
      </c>
      <c r="F186" s="17" t="str">
        <f t="shared" si="5"/>
        <v/>
      </c>
    </row>
    <row r="187" spans="1:6" x14ac:dyDescent="0.25">
      <c r="A187" s="15"/>
      <c r="B187" s="15"/>
      <c r="C187" s="81"/>
      <c r="D187" s="82"/>
      <c r="E187" s="80" t="str">
        <f t="shared" si="4"/>
        <v/>
      </c>
      <c r="F187" s="17" t="str">
        <f t="shared" si="5"/>
        <v/>
      </c>
    </row>
    <row r="188" spans="1:6" x14ac:dyDescent="0.25">
      <c r="A188" s="15"/>
      <c r="B188" s="15"/>
      <c r="C188" s="81"/>
      <c r="D188" s="82"/>
      <c r="E188" s="80" t="str">
        <f t="shared" si="4"/>
        <v/>
      </c>
      <c r="F188" s="17" t="str">
        <f t="shared" si="5"/>
        <v/>
      </c>
    </row>
    <row r="189" spans="1:6" x14ac:dyDescent="0.25">
      <c r="A189" s="15"/>
      <c r="B189" s="15"/>
      <c r="C189" s="81"/>
      <c r="D189" s="82"/>
      <c r="E189" s="80" t="str">
        <f t="shared" si="4"/>
        <v/>
      </c>
      <c r="F189" s="17" t="str">
        <f t="shared" si="5"/>
        <v/>
      </c>
    </row>
    <row r="190" spans="1:6" x14ac:dyDescent="0.25">
      <c r="A190" s="15"/>
      <c r="B190" s="15"/>
      <c r="C190" s="81"/>
      <c r="D190" s="82"/>
      <c r="E190" s="80" t="str">
        <f t="shared" si="4"/>
        <v/>
      </c>
      <c r="F190" s="17" t="str">
        <f t="shared" si="5"/>
        <v/>
      </c>
    </row>
    <row r="191" spans="1:6" x14ac:dyDescent="0.25">
      <c r="A191" s="15"/>
      <c r="B191" s="15"/>
      <c r="C191" s="81"/>
      <c r="D191" s="82"/>
      <c r="E191" s="80" t="str">
        <f t="shared" si="4"/>
        <v/>
      </c>
      <c r="F191" s="17" t="str">
        <f t="shared" si="5"/>
        <v/>
      </c>
    </row>
    <row r="192" spans="1:6" x14ac:dyDescent="0.25">
      <c r="A192" s="15"/>
      <c r="B192" s="15"/>
      <c r="C192" s="81"/>
      <c r="D192" s="82"/>
      <c r="E192" s="80" t="str">
        <f t="shared" si="4"/>
        <v/>
      </c>
      <c r="F192" s="17" t="str">
        <f t="shared" si="5"/>
        <v/>
      </c>
    </row>
    <row r="193" spans="1:6" x14ac:dyDescent="0.25">
      <c r="A193" s="15"/>
      <c r="B193" s="15"/>
      <c r="C193" s="81"/>
      <c r="D193" s="82"/>
      <c r="E193" s="80" t="str">
        <f t="shared" si="4"/>
        <v/>
      </c>
      <c r="F193" s="17" t="str">
        <f t="shared" si="5"/>
        <v/>
      </c>
    </row>
    <row r="194" spans="1:6" x14ac:dyDescent="0.25">
      <c r="A194" s="15"/>
      <c r="B194" s="15"/>
      <c r="C194" s="81"/>
      <c r="D194" s="82"/>
      <c r="E194" s="80" t="str">
        <f t="shared" si="4"/>
        <v/>
      </c>
      <c r="F194" s="17" t="str">
        <f t="shared" si="5"/>
        <v/>
      </c>
    </row>
    <row r="195" spans="1:6" x14ac:dyDescent="0.25">
      <c r="A195" s="15"/>
      <c r="B195" s="15"/>
      <c r="C195" s="81"/>
      <c r="D195" s="82"/>
      <c r="E195" s="80" t="str">
        <f t="shared" si="4"/>
        <v/>
      </c>
      <c r="F195" s="17" t="str">
        <f t="shared" si="5"/>
        <v/>
      </c>
    </row>
    <row r="196" spans="1:6" x14ac:dyDescent="0.25">
      <c r="A196" s="15"/>
      <c r="B196" s="15"/>
      <c r="C196" s="81"/>
      <c r="D196" s="82"/>
      <c r="E196" s="80" t="str">
        <f t="shared" si="4"/>
        <v/>
      </c>
      <c r="F196" s="17" t="str">
        <f t="shared" si="5"/>
        <v/>
      </c>
    </row>
    <row r="197" spans="1:6" x14ac:dyDescent="0.25">
      <c r="A197" s="15"/>
      <c r="B197" s="15"/>
      <c r="C197" s="81"/>
      <c r="D197" s="82"/>
      <c r="E197" s="80" t="str">
        <f t="shared" si="4"/>
        <v/>
      </c>
      <c r="F197" s="17" t="str">
        <f t="shared" si="5"/>
        <v/>
      </c>
    </row>
    <row r="198" spans="1:6" x14ac:dyDescent="0.25">
      <c r="A198" s="15"/>
      <c r="B198" s="15"/>
      <c r="C198" s="81"/>
      <c r="D198" s="82"/>
      <c r="E198" s="80" t="str">
        <f t="shared" si="4"/>
        <v/>
      </c>
      <c r="F198" s="17" t="str">
        <f t="shared" si="5"/>
        <v/>
      </c>
    </row>
    <row r="199" spans="1:6" x14ac:dyDescent="0.25">
      <c r="A199" s="15"/>
      <c r="B199" s="15"/>
      <c r="C199" s="81"/>
      <c r="D199" s="82"/>
      <c r="E199" s="80" t="str">
        <f t="shared" si="4"/>
        <v/>
      </c>
      <c r="F199" s="17" t="str">
        <f t="shared" si="5"/>
        <v/>
      </c>
    </row>
    <row r="200" spans="1:6" x14ac:dyDescent="0.25">
      <c r="A200" s="15"/>
      <c r="B200" s="15"/>
      <c r="C200" s="81"/>
      <c r="D200" s="82"/>
      <c r="E200" s="80" t="str">
        <f t="shared" si="4"/>
        <v/>
      </c>
      <c r="F200" s="17" t="str">
        <f t="shared" si="5"/>
        <v/>
      </c>
    </row>
    <row r="201" spans="1:6" x14ac:dyDescent="0.25">
      <c r="A201" s="15"/>
      <c r="B201" s="15"/>
      <c r="C201" s="81"/>
      <c r="D201" s="82"/>
      <c r="E201" s="80" t="str">
        <f t="shared" ref="E201:E264" si="6">IF(AND(ISNUMBER(C201),ISNUMBER(D201),NOT(OR(C201=0,D201=0))),C201*D201/70,"")</f>
        <v/>
      </c>
      <c r="F201" s="17" t="str">
        <f t="shared" ref="F201:F264" si="7">IF((B201-A201)&gt;1, "Helgprov? Glöm inte att justera volymen till ett dygnsmedel.","")</f>
        <v/>
      </c>
    </row>
    <row r="202" spans="1:6" x14ac:dyDescent="0.25">
      <c r="A202" s="15"/>
      <c r="B202" s="15"/>
      <c r="C202" s="81"/>
      <c r="D202" s="82"/>
      <c r="E202" s="80" t="str">
        <f t="shared" si="6"/>
        <v/>
      </c>
      <c r="F202" s="17" t="str">
        <f t="shared" si="7"/>
        <v/>
      </c>
    </row>
    <row r="203" spans="1:6" x14ac:dyDescent="0.25">
      <c r="A203" s="15"/>
      <c r="B203" s="15"/>
      <c r="C203" s="81"/>
      <c r="D203" s="82"/>
      <c r="E203" s="80" t="str">
        <f t="shared" si="6"/>
        <v/>
      </c>
      <c r="F203" s="17" t="str">
        <f t="shared" si="7"/>
        <v/>
      </c>
    </row>
    <row r="204" spans="1:6" x14ac:dyDescent="0.25">
      <c r="A204" s="15"/>
      <c r="B204" s="15"/>
      <c r="C204" s="81"/>
      <c r="D204" s="82"/>
      <c r="E204" s="80" t="str">
        <f t="shared" si="6"/>
        <v/>
      </c>
      <c r="F204" s="17" t="str">
        <f t="shared" si="7"/>
        <v/>
      </c>
    </row>
    <row r="205" spans="1:6" x14ac:dyDescent="0.25">
      <c r="A205" s="15"/>
      <c r="B205" s="15"/>
      <c r="C205" s="81"/>
      <c r="D205" s="82"/>
      <c r="E205" s="80" t="str">
        <f t="shared" si="6"/>
        <v/>
      </c>
      <c r="F205" s="17" t="str">
        <f t="shared" si="7"/>
        <v/>
      </c>
    </row>
    <row r="206" spans="1:6" x14ac:dyDescent="0.25">
      <c r="A206" s="15"/>
      <c r="B206" s="15"/>
      <c r="C206" s="81"/>
      <c r="D206" s="82"/>
      <c r="E206" s="80" t="str">
        <f t="shared" si="6"/>
        <v/>
      </c>
      <c r="F206" s="17" t="str">
        <f t="shared" si="7"/>
        <v/>
      </c>
    </row>
    <row r="207" spans="1:6" x14ac:dyDescent="0.25">
      <c r="A207" s="15"/>
      <c r="B207" s="15"/>
      <c r="C207" s="81"/>
      <c r="D207" s="82"/>
      <c r="E207" s="80" t="str">
        <f t="shared" si="6"/>
        <v/>
      </c>
      <c r="F207" s="17" t="str">
        <f t="shared" si="7"/>
        <v/>
      </c>
    </row>
    <row r="208" spans="1:6" x14ac:dyDescent="0.25">
      <c r="A208" s="15"/>
      <c r="B208" s="15"/>
      <c r="C208" s="81"/>
      <c r="D208" s="82"/>
      <c r="E208" s="80" t="str">
        <f t="shared" si="6"/>
        <v/>
      </c>
      <c r="F208" s="17" t="str">
        <f t="shared" si="7"/>
        <v/>
      </c>
    </row>
    <row r="209" spans="1:6" x14ac:dyDescent="0.25">
      <c r="A209" s="15"/>
      <c r="B209" s="15"/>
      <c r="C209" s="81"/>
      <c r="D209" s="82"/>
      <c r="E209" s="80" t="str">
        <f t="shared" si="6"/>
        <v/>
      </c>
      <c r="F209" s="17" t="str">
        <f t="shared" si="7"/>
        <v/>
      </c>
    </row>
    <row r="210" spans="1:6" x14ac:dyDescent="0.25">
      <c r="A210" s="15"/>
      <c r="B210" s="15"/>
      <c r="C210" s="81"/>
      <c r="D210" s="82"/>
      <c r="E210" s="80" t="str">
        <f t="shared" si="6"/>
        <v/>
      </c>
      <c r="F210" s="17" t="str">
        <f t="shared" si="7"/>
        <v/>
      </c>
    </row>
    <row r="211" spans="1:6" x14ac:dyDescent="0.25">
      <c r="A211" s="15"/>
      <c r="B211" s="15"/>
      <c r="C211" s="81"/>
      <c r="D211" s="82"/>
      <c r="E211" s="80" t="str">
        <f t="shared" si="6"/>
        <v/>
      </c>
      <c r="F211" s="17" t="str">
        <f t="shared" si="7"/>
        <v/>
      </c>
    </row>
    <row r="212" spans="1:6" x14ac:dyDescent="0.25">
      <c r="A212" s="15"/>
      <c r="B212" s="15"/>
      <c r="C212" s="81"/>
      <c r="D212" s="82"/>
      <c r="E212" s="80" t="str">
        <f t="shared" si="6"/>
        <v/>
      </c>
      <c r="F212" s="17" t="str">
        <f t="shared" si="7"/>
        <v/>
      </c>
    </row>
    <row r="213" spans="1:6" x14ac:dyDescent="0.25">
      <c r="A213" s="15"/>
      <c r="B213" s="15"/>
      <c r="C213" s="81"/>
      <c r="D213" s="82"/>
      <c r="E213" s="80" t="str">
        <f t="shared" si="6"/>
        <v/>
      </c>
      <c r="F213" s="17" t="str">
        <f t="shared" si="7"/>
        <v/>
      </c>
    </row>
    <row r="214" spans="1:6" x14ac:dyDescent="0.25">
      <c r="A214" s="15"/>
      <c r="B214" s="15"/>
      <c r="C214" s="81"/>
      <c r="D214" s="82"/>
      <c r="E214" s="80" t="str">
        <f t="shared" si="6"/>
        <v/>
      </c>
      <c r="F214" s="17" t="str">
        <f t="shared" si="7"/>
        <v/>
      </c>
    </row>
    <row r="215" spans="1:6" x14ac:dyDescent="0.25">
      <c r="A215" s="15"/>
      <c r="B215" s="15"/>
      <c r="C215" s="81"/>
      <c r="D215" s="82"/>
      <c r="E215" s="80" t="str">
        <f t="shared" si="6"/>
        <v/>
      </c>
      <c r="F215" s="17" t="str">
        <f t="shared" si="7"/>
        <v/>
      </c>
    </row>
    <row r="216" spans="1:6" x14ac:dyDescent="0.25">
      <c r="A216" s="15"/>
      <c r="B216" s="15"/>
      <c r="C216" s="81"/>
      <c r="D216" s="82"/>
      <c r="E216" s="80" t="str">
        <f t="shared" si="6"/>
        <v/>
      </c>
      <c r="F216" s="17" t="str">
        <f t="shared" si="7"/>
        <v/>
      </c>
    </row>
    <row r="217" spans="1:6" x14ac:dyDescent="0.25">
      <c r="A217" s="15"/>
      <c r="B217" s="15"/>
      <c r="C217" s="81"/>
      <c r="D217" s="82"/>
      <c r="E217" s="80" t="str">
        <f t="shared" si="6"/>
        <v/>
      </c>
      <c r="F217" s="17" t="str">
        <f t="shared" si="7"/>
        <v/>
      </c>
    </row>
    <row r="218" spans="1:6" x14ac:dyDescent="0.25">
      <c r="A218" s="15"/>
      <c r="B218" s="15"/>
      <c r="C218" s="81"/>
      <c r="D218" s="82"/>
      <c r="E218" s="80" t="str">
        <f t="shared" si="6"/>
        <v/>
      </c>
      <c r="F218" s="17" t="str">
        <f t="shared" si="7"/>
        <v/>
      </c>
    </row>
    <row r="219" spans="1:6" x14ac:dyDescent="0.25">
      <c r="A219" s="15"/>
      <c r="B219" s="15"/>
      <c r="C219" s="81"/>
      <c r="D219" s="82"/>
      <c r="E219" s="80" t="str">
        <f t="shared" si="6"/>
        <v/>
      </c>
      <c r="F219" s="17" t="str">
        <f t="shared" si="7"/>
        <v/>
      </c>
    </row>
    <row r="220" spans="1:6" x14ac:dyDescent="0.25">
      <c r="A220" s="15"/>
      <c r="B220" s="15"/>
      <c r="C220" s="81"/>
      <c r="D220" s="82"/>
      <c r="E220" s="80" t="str">
        <f t="shared" si="6"/>
        <v/>
      </c>
      <c r="F220" s="17" t="str">
        <f t="shared" si="7"/>
        <v/>
      </c>
    </row>
    <row r="221" spans="1:6" x14ac:dyDescent="0.25">
      <c r="A221" s="15"/>
      <c r="B221" s="15"/>
      <c r="C221" s="81"/>
      <c r="D221" s="82"/>
      <c r="E221" s="80" t="str">
        <f t="shared" si="6"/>
        <v/>
      </c>
      <c r="F221" s="17" t="str">
        <f t="shared" si="7"/>
        <v/>
      </c>
    </row>
    <row r="222" spans="1:6" x14ac:dyDescent="0.25">
      <c r="A222" s="15"/>
      <c r="B222" s="15"/>
      <c r="C222" s="81"/>
      <c r="D222" s="82"/>
      <c r="E222" s="80" t="str">
        <f t="shared" si="6"/>
        <v/>
      </c>
      <c r="F222" s="17" t="str">
        <f t="shared" si="7"/>
        <v/>
      </c>
    </row>
    <row r="223" spans="1:6" x14ac:dyDescent="0.25">
      <c r="A223" s="15"/>
      <c r="B223" s="15"/>
      <c r="C223" s="81"/>
      <c r="D223" s="82"/>
      <c r="E223" s="80" t="str">
        <f t="shared" si="6"/>
        <v/>
      </c>
      <c r="F223" s="17" t="str">
        <f t="shared" si="7"/>
        <v/>
      </c>
    </row>
    <row r="224" spans="1:6" x14ac:dyDescent="0.25">
      <c r="A224" s="15"/>
      <c r="B224" s="15"/>
      <c r="C224" s="81"/>
      <c r="D224" s="82"/>
      <c r="E224" s="80" t="str">
        <f t="shared" si="6"/>
        <v/>
      </c>
      <c r="F224" s="17" t="str">
        <f t="shared" si="7"/>
        <v/>
      </c>
    </row>
    <row r="225" spans="1:6" x14ac:dyDescent="0.25">
      <c r="A225" s="15"/>
      <c r="B225" s="15"/>
      <c r="C225" s="81"/>
      <c r="D225" s="82"/>
      <c r="E225" s="80" t="str">
        <f t="shared" si="6"/>
        <v/>
      </c>
      <c r="F225" s="17" t="str">
        <f t="shared" si="7"/>
        <v/>
      </c>
    </row>
    <row r="226" spans="1:6" x14ac:dyDescent="0.25">
      <c r="A226" s="15"/>
      <c r="B226" s="15"/>
      <c r="C226" s="81"/>
      <c r="D226" s="82"/>
      <c r="E226" s="80" t="str">
        <f t="shared" si="6"/>
        <v/>
      </c>
      <c r="F226" s="17" t="str">
        <f t="shared" si="7"/>
        <v/>
      </c>
    </row>
    <row r="227" spans="1:6" x14ac:dyDescent="0.25">
      <c r="A227" s="15"/>
      <c r="B227" s="15"/>
      <c r="C227" s="81"/>
      <c r="D227" s="82"/>
      <c r="E227" s="80" t="str">
        <f t="shared" si="6"/>
        <v/>
      </c>
      <c r="F227" s="17" t="str">
        <f t="shared" si="7"/>
        <v/>
      </c>
    </row>
    <row r="228" spans="1:6" x14ac:dyDescent="0.25">
      <c r="A228" s="15"/>
      <c r="B228" s="15"/>
      <c r="C228" s="81"/>
      <c r="D228" s="82"/>
      <c r="E228" s="80" t="str">
        <f t="shared" si="6"/>
        <v/>
      </c>
      <c r="F228" s="17" t="str">
        <f t="shared" si="7"/>
        <v/>
      </c>
    </row>
    <row r="229" spans="1:6" x14ac:dyDescent="0.25">
      <c r="A229" s="15"/>
      <c r="B229" s="15"/>
      <c r="C229" s="81"/>
      <c r="D229" s="82"/>
      <c r="E229" s="80" t="str">
        <f t="shared" si="6"/>
        <v/>
      </c>
      <c r="F229" s="17" t="str">
        <f t="shared" si="7"/>
        <v/>
      </c>
    </row>
    <row r="230" spans="1:6" x14ac:dyDescent="0.25">
      <c r="A230" s="15"/>
      <c r="B230" s="15"/>
      <c r="C230" s="81"/>
      <c r="D230" s="82"/>
      <c r="E230" s="80" t="str">
        <f t="shared" si="6"/>
        <v/>
      </c>
      <c r="F230" s="17" t="str">
        <f t="shared" si="7"/>
        <v/>
      </c>
    </row>
    <row r="231" spans="1:6" x14ac:dyDescent="0.25">
      <c r="A231" s="15"/>
      <c r="B231" s="15"/>
      <c r="C231" s="81"/>
      <c r="D231" s="82"/>
      <c r="E231" s="80" t="str">
        <f t="shared" si="6"/>
        <v/>
      </c>
      <c r="F231" s="17" t="str">
        <f t="shared" si="7"/>
        <v/>
      </c>
    </row>
    <row r="232" spans="1:6" x14ac:dyDescent="0.25">
      <c r="A232" s="15"/>
      <c r="B232" s="15"/>
      <c r="C232" s="81"/>
      <c r="D232" s="82"/>
      <c r="E232" s="80" t="str">
        <f t="shared" si="6"/>
        <v/>
      </c>
      <c r="F232" s="17" t="str">
        <f t="shared" si="7"/>
        <v/>
      </c>
    </row>
    <row r="233" spans="1:6" x14ac:dyDescent="0.25">
      <c r="A233" s="15"/>
      <c r="B233" s="15"/>
      <c r="C233" s="81"/>
      <c r="D233" s="82"/>
      <c r="E233" s="80" t="str">
        <f t="shared" si="6"/>
        <v/>
      </c>
      <c r="F233" s="17" t="str">
        <f t="shared" si="7"/>
        <v/>
      </c>
    </row>
    <row r="234" spans="1:6" x14ac:dyDescent="0.25">
      <c r="A234" s="15"/>
      <c r="B234" s="15"/>
      <c r="C234" s="81"/>
      <c r="D234" s="82"/>
      <c r="E234" s="80" t="str">
        <f t="shared" si="6"/>
        <v/>
      </c>
      <c r="F234" s="17" t="str">
        <f t="shared" si="7"/>
        <v/>
      </c>
    </row>
    <row r="235" spans="1:6" x14ac:dyDescent="0.25">
      <c r="A235" s="15"/>
      <c r="B235" s="15"/>
      <c r="C235" s="81"/>
      <c r="D235" s="82"/>
      <c r="E235" s="80" t="str">
        <f t="shared" si="6"/>
        <v/>
      </c>
      <c r="F235" s="17" t="str">
        <f t="shared" si="7"/>
        <v/>
      </c>
    </row>
    <row r="236" spans="1:6" x14ac:dyDescent="0.25">
      <c r="A236" s="15"/>
      <c r="B236" s="15"/>
      <c r="C236" s="81"/>
      <c r="D236" s="82"/>
      <c r="E236" s="80" t="str">
        <f t="shared" si="6"/>
        <v/>
      </c>
      <c r="F236" s="17" t="str">
        <f t="shared" si="7"/>
        <v/>
      </c>
    </row>
    <row r="237" spans="1:6" x14ac:dyDescent="0.25">
      <c r="A237" s="15"/>
      <c r="B237" s="15"/>
      <c r="C237" s="81"/>
      <c r="D237" s="82"/>
      <c r="E237" s="80" t="str">
        <f t="shared" si="6"/>
        <v/>
      </c>
      <c r="F237" s="17" t="str">
        <f t="shared" si="7"/>
        <v/>
      </c>
    </row>
    <row r="238" spans="1:6" x14ac:dyDescent="0.25">
      <c r="A238" s="15"/>
      <c r="B238" s="15"/>
      <c r="C238" s="81"/>
      <c r="D238" s="82"/>
      <c r="E238" s="80" t="str">
        <f t="shared" si="6"/>
        <v/>
      </c>
      <c r="F238" s="17" t="str">
        <f t="shared" si="7"/>
        <v/>
      </c>
    </row>
    <row r="239" spans="1:6" x14ac:dyDescent="0.25">
      <c r="A239" s="15"/>
      <c r="B239" s="15"/>
      <c r="C239" s="81"/>
      <c r="D239" s="82"/>
      <c r="E239" s="80" t="str">
        <f t="shared" si="6"/>
        <v/>
      </c>
      <c r="F239" s="17" t="str">
        <f t="shared" si="7"/>
        <v/>
      </c>
    </row>
    <row r="240" spans="1:6" x14ac:dyDescent="0.25">
      <c r="A240" s="15"/>
      <c r="B240" s="15"/>
      <c r="C240" s="81"/>
      <c r="D240" s="82"/>
      <c r="E240" s="80" t="str">
        <f t="shared" si="6"/>
        <v/>
      </c>
      <c r="F240" s="17" t="str">
        <f t="shared" si="7"/>
        <v/>
      </c>
    </row>
    <row r="241" spans="1:6" x14ac:dyDescent="0.25">
      <c r="A241" s="15"/>
      <c r="B241" s="15"/>
      <c r="C241" s="81"/>
      <c r="D241" s="82"/>
      <c r="E241" s="80" t="str">
        <f t="shared" si="6"/>
        <v/>
      </c>
      <c r="F241" s="17" t="str">
        <f t="shared" si="7"/>
        <v/>
      </c>
    </row>
    <row r="242" spans="1:6" x14ac:dyDescent="0.25">
      <c r="A242" s="15"/>
      <c r="B242" s="15"/>
      <c r="C242" s="81"/>
      <c r="D242" s="82"/>
      <c r="E242" s="80" t="str">
        <f t="shared" si="6"/>
        <v/>
      </c>
      <c r="F242" s="17" t="str">
        <f t="shared" si="7"/>
        <v/>
      </c>
    </row>
    <row r="243" spans="1:6" x14ac:dyDescent="0.25">
      <c r="A243" s="15"/>
      <c r="B243" s="15"/>
      <c r="C243" s="81"/>
      <c r="D243" s="82"/>
      <c r="E243" s="80" t="str">
        <f t="shared" si="6"/>
        <v/>
      </c>
      <c r="F243" s="17" t="str">
        <f t="shared" si="7"/>
        <v/>
      </c>
    </row>
    <row r="244" spans="1:6" x14ac:dyDescent="0.25">
      <c r="A244" s="15"/>
      <c r="B244" s="15"/>
      <c r="C244" s="81"/>
      <c r="D244" s="82"/>
      <c r="E244" s="80" t="str">
        <f t="shared" si="6"/>
        <v/>
      </c>
      <c r="F244" s="17" t="str">
        <f t="shared" si="7"/>
        <v/>
      </c>
    </row>
    <row r="245" spans="1:6" x14ac:dyDescent="0.25">
      <c r="A245" s="15"/>
      <c r="B245" s="15"/>
      <c r="C245" s="81"/>
      <c r="D245" s="82"/>
      <c r="E245" s="80" t="str">
        <f t="shared" si="6"/>
        <v/>
      </c>
      <c r="F245" s="17" t="str">
        <f t="shared" si="7"/>
        <v/>
      </c>
    </row>
    <row r="246" spans="1:6" x14ac:dyDescent="0.25">
      <c r="A246" s="15"/>
      <c r="B246" s="15"/>
      <c r="C246" s="81"/>
      <c r="D246" s="82"/>
      <c r="E246" s="80" t="str">
        <f t="shared" si="6"/>
        <v/>
      </c>
      <c r="F246" s="17" t="str">
        <f t="shared" si="7"/>
        <v/>
      </c>
    </row>
    <row r="247" spans="1:6" x14ac:dyDescent="0.25">
      <c r="A247" s="15"/>
      <c r="B247" s="15"/>
      <c r="C247" s="81"/>
      <c r="D247" s="82"/>
      <c r="E247" s="80" t="str">
        <f t="shared" si="6"/>
        <v/>
      </c>
      <c r="F247" s="17" t="str">
        <f t="shared" si="7"/>
        <v/>
      </c>
    </row>
    <row r="248" spans="1:6" x14ac:dyDescent="0.25">
      <c r="A248" s="15"/>
      <c r="B248" s="15"/>
      <c r="C248" s="81"/>
      <c r="D248" s="82"/>
      <c r="E248" s="80" t="str">
        <f t="shared" si="6"/>
        <v/>
      </c>
      <c r="F248" s="17" t="str">
        <f t="shared" si="7"/>
        <v/>
      </c>
    </row>
    <row r="249" spans="1:6" x14ac:dyDescent="0.25">
      <c r="A249" s="15"/>
      <c r="B249" s="15"/>
      <c r="C249" s="81"/>
      <c r="D249" s="82"/>
      <c r="E249" s="80" t="str">
        <f t="shared" si="6"/>
        <v/>
      </c>
      <c r="F249" s="17" t="str">
        <f t="shared" si="7"/>
        <v/>
      </c>
    </row>
    <row r="250" spans="1:6" x14ac:dyDescent="0.25">
      <c r="A250" s="15"/>
      <c r="B250" s="15"/>
      <c r="C250" s="81"/>
      <c r="D250" s="82"/>
      <c r="E250" s="80" t="str">
        <f t="shared" si="6"/>
        <v/>
      </c>
      <c r="F250" s="17" t="str">
        <f t="shared" si="7"/>
        <v/>
      </c>
    </row>
    <row r="251" spans="1:6" x14ac:dyDescent="0.25">
      <c r="A251" s="15"/>
      <c r="B251" s="15"/>
      <c r="C251" s="81"/>
      <c r="D251" s="82"/>
      <c r="E251" s="80" t="str">
        <f t="shared" si="6"/>
        <v/>
      </c>
      <c r="F251" s="17" t="str">
        <f t="shared" si="7"/>
        <v/>
      </c>
    </row>
    <row r="252" spans="1:6" x14ac:dyDescent="0.25">
      <c r="A252" s="15"/>
      <c r="B252" s="15"/>
      <c r="C252" s="81"/>
      <c r="D252" s="82"/>
      <c r="E252" s="80" t="str">
        <f t="shared" si="6"/>
        <v/>
      </c>
      <c r="F252" s="17" t="str">
        <f t="shared" si="7"/>
        <v/>
      </c>
    </row>
    <row r="253" spans="1:6" x14ac:dyDescent="0.25">
      <c r="A253" s="15"/>
      <c r="B253" s="15"/>
      <c r="C253" s="81"/>
      <c r="D253" s="82"/>
      <c r="E253" s="80" t="str">
        <f t="shared" si="6"/>
        <v/>
      </c>
      <c r="F253" s="17" t="str">
        <f t="shared" si="7"/>
        <v/>
      </c>
    </row>
    <row r="254" spans="1:6" x14ac:dyDescent="0.25">
      <c r="A254" s="15"/>
      <c r="B254" s="15"/>
      <c r="C254" s="81"/>
      <c r="D254" s="82"/>
      <c r="E254" s="80" t="str">
        <f t="shared" si="6"/>
        <v/>
      </c>
      <c r="F254" s="17" t="str">
        <f t="shared" si="7"/>
        <v/>
      </c>
    </row>
    <row r="255" spans="1:6" x14ac:dyDescent="0.25">
      <c r="A255" s="15"/>
      <c r="B255" s="15"/>
      <c r="C255" s="81"/>
      <c r="D255" s="82"/>
      <c r="E255" s="80" t="str">
        <f t="shared" si="6"/>
        <v/>
      </c>
      <c r="F255" s="17" t="str">
        <f t="shared" si="7"/>
        <v/>
      </c>
    </row>
    <row r="256" spans="1:6" x14ac:dyDescent="0.25">
      <c r="A256" s="15"/>
      <c r="B256" s="15"/>
      <c r="C256" s="81"/>
      <c r="D256" s="82"/>
      <c r="E256" s="80" t="str">
        <f t="shared" si="6"/>
        <v/>
      </c>
      <c r="F256" s="17" t="str">
        <f t="shared" si="7"/>
        <v/>
      </c>
    </row>
    <row r="257" spans="1:6" x14ac:dyDescent="0.25">
      <c r="A257" s="15"/>
      <c r="B257" s="15"/>
      <c r="C257" s="81"/>
      <c r="D257" s="82"/>
      <c r="E257" s="80" t="str">
        <f t="shared" si="6"/>
        <v/>
      </c>
      <c r="F257" s="17" t="str">
        <f t="shared" si="7"/>
        <v/>
      </c>
    </row>
    <row r="258" spans="1:6" x14ac:dyDescent="0.25">
      <c r="A258" s="15"/>
      <c r="B258" s="15"/>
      <c r="C258" s="81"/>
      <c r="D258" s="82"/>
      <c r="E258" s="80" t="str">
        <f t="shared" si="6"/>
        <v/>
      </c>
      <c r="F258" s="17" t="str">
        <f t="shared" si="7"/>
        <v/>
      </c>
    </row>
    <row r="259" spans="1:6" x14ac:dyDescent="0.25">
      <c r="A259" s="15"/>
      <c r="B259" s="15"/>
      <c r="C259" s="81"/>
      <c r="D259" s="82"/>
      <c r="E259" s="80" t="str">
        <f t="shared" si="6"/>
        <v/>
      </c>
      <c r="F259" s="17" t="str">
        <f t="shared" si="7"/>
        <v/>
      </c>
    </row>
    <row r="260" spans="1:6" x14ac:dyDescent="0.25">
      <c r="A260" s="15"/>
      <c r="B260" s="15"/>
      <c r="C260" s="81"/>
      <c r="D260" s="82"/>
      <c r="E260" s="80" t="str">
        <f t="shared" si="6"/>
        <v/>
      </c>
      <c r="F260" s="17" t="str">
        <f t="shared" si="7"/>
        <v/>
      </c>
    </row>
    <row r="261" spans="1:6" x14ac:dyDescent="0.25">
      <c r="A261" s="15"/>
      <c r="B261" s="15"/>
      <c r="C261" s="81"/>
      <c r="D261" s="82"/>
      <c r="E261" s="80" t="str">
        <f t="shared" si="6"/>
        <v/>
      </c>
      <c r="F261" s="17" t="str">
        <f t="shared" si="7"/>
        <v/>
      </c>
    </row>
    <row r="262" spans="1:6" x14ac:dyDescent="0.25">
      <c r="A262" s="15"/>
      <c r="B262" s="15"/>
      <c r="C262" s="81"/>
      <c r="D262" s="82"/>
      <c r="E262" s="80" t="str">
        <f t="shared" si="6"/>
        <v/>
      </c>
      <c r="F262" s="17" t="str">
        <f t="shared" si="7"/>
        <v/>
      </c>
    </row>
    <row r="263" spans="1:6" x14ac:dyDescent="0.25">
      <c r="A263" s="15"/>
      <c r="B263" s="15"/>
      <c r="C263" s="81"/>
      <c r="D263" s="82"/>
      <c r="E263" s="80" t="str">
        <f t="shared" si="6"/>
        <v/>
      </c>
      <c r="F263" s="17" t="str">
        <f t="shared" si="7"/>
        <v/>
      </c>
    </row>
    <row r="264" spans="1:6" x14ac:dyDescent="0.25">
      <c r="A264" s="15"/>
      <c r="B264" s="15"/>
      <c r="C264" s="81"/>
      <c r="D264" s="82"/>
      <c r="E264" s="80" t="str">
        <f t="shared" si="6"/>
        <v/>
      </c>
      <c r="F264" s="17" t="str">
        <f t="shared" si="7"/>
        <v/>
      </c>
    </row>
    <row r="265" spans="1:6" x14ac:dyDescent="0.25">
      <c r="A265" s="15"/>
      <c r="B265" s="15"/>
      <c r="C265" s="81"/>
      <c r="D265" s="82"/>
      <c r="E265" s="80" t="str">
        <f t="shared" ref="E265:E328" si="8">IF(AND(ISNUMBER(C265),ISNUMBER(D265),NOT(OR(C265=0,D265=0))),C265*D265/70,"")</f>
        <v/>
      </c>
      <c r="F265" s="17" t="str">
        <f t="shared" ref="F265:F328" si="9">IF((B265-A265)&gt;1, "Helgprov? Glöm inte att justera volymen till ett dygnsmedel.","")</f>
        <v/>
      </c>
    </row>
    <row r="266" spans="1:6" x14ac:dyDescent="0.25">
      <c r="A266" s="15"/>
      <c r="B266" s="15"/>
      <c r="C266" s="81"/>
      <c r="D266" s="82"/>
      <c r="E266" s="80" t="str">
        <f t="shared" si="8"/>
        <v/>
      </c>
      <c r="F266" s="17" t="str">
        <f t="shared" si="9"/>
        <v/>
      </c>
    </row>
    <row r="267" spans="1:6" x14ac:dyDescent="0.25">
      <c r="A267" s="15"/>
      <c r="B267" s="15"/>
      <c r="C267" s="81"/>
      <c r="D267" s="82"/>
      <c r="E267" s="80" t="str">
        <f t="shared" si="8"/>
        <v/>
      </c>
      <c r="F267" s="17" t="str">
        <f t="shared" si="9"/>
        <v/>
      </c>
    </row>
    <row r="268" spans="1:6" x14ac:dyDescent="0.25">
      <c r="A268" s="15"/>
      <c r="B268" s="15"/>
      <c r="C268" s="81"/>
      <c r="D268" s="82"/>
      <c r="E268" s="80" t="str">
        <f t="shared" si="8"/>
        <v/>
      </c>
      <c r="F268" s="17" t="str">
        <f t="shared" si="9"/>
        <v/>
      </c>
    </row>
    <row r="269" spans="1:6" x14ac:dyDescent="0.25">
      <c r="A269" s="15"/>
      <c r="B269" s="15"/>
      <c r="C269" s="81"/>
      <c r="D269" s="82"/>
      <c r="E269" s="80" t="str">
        <f t="shared" si="8"/>
        <v/>
      </c>
      <c r="F269" s="17" t="str">
        <f t="shared" si="9"/>
        <v/>
      </c>
    </row>
    <row r="270" spans="1:6" x14ac:dyDescent="0.25">
      <c r="A270" s="15"/>
      <c r="B270" s="15"/>
      <c r="C270" s="81"/>
      <c r="D270" s="82"/>
      <c r="E270" s="80" t="str">
        <f t="shared" si="8"/>
        <v/>
      </c>
      <c r="F270" s="17" t="str">
        <f t="shared" si="9"/>
        <v/>
      </c>
    </row>
    <row r="271" spans="1:6" x14ac:dyDescent="0.25">
      <c r="A271" s="15"/>
      <c r="B271" s="15"/>
      <c r="C271" s="81"/>
      <c r="D271" s="82"/>
      <c r="E271" s="80" t="str">
        <f t="shared" si="8"/>
        <v/>
      </c>
      <c r="F271" s="17" t="str">
        <f t="shared" si="9"/>
        <v/>
      </c>
    </row>
    <row r="272" spans="1:6" x14ac:dyDescent="0.25">
      <c r="A272" s="15"/>
      <c r="B272" s="15"/>
      <c r="C272" s="81"/>
      <c r="D272" s="82"/>
      <c r="E272" s="80" t="str">
        <f t="shared" si="8"/>
        <v/>
      </c>
      <c r="F272" s="17" t="str">
        <f t="shared" si="9"/>
        <v/>
      </c>
    </row>
    <row r="273" spans="1:6" x14ac:dyDescent="0.25">
      <c r="A273" s="15"/>
      <c r="B273" s="15"/>
      <c r="C273" s="81"/>
      <c r="D273" s="82"/>
      <c r="E273" s="80" t="str">
        <f t="shared" si="8"/>
        <v/>
      </c>
      <c r="F273" s="17" t="str">
        <f t="shared" si="9"/>
        <v/>
      </c>
    </row>
    <row r="274" spans="1:6" x14ac:dyDescent="0.25">
      <c r="A274" s="15"/>
      <c r="B274" s="15"/>
      <c r="C274" s="81"/>
      <c r="D274" s="82"/>
      <c r="E274" s="80" t="str">
        <f t="shared" si="8"/>
        <v/>
      </c>
      <c r="F274" s="17" t="str">
        <f t="shared" si="9"/>
        <v/>
      </c>
    </row>
    <row r="275" spans="1:6" x14ac:dyDescent="0.25">
      <c r="A275" s="15"/>
      <c r="B275" s="15"/>
      <c r="C275" s="81"/>
      <c r="D275" s="82"/>
      <c r="E275" s="80" t="str">
        <f t="shared" si="8"/>
        <v/>
      </c>
      <c r="F275" s="17" t="str">
        <f t="shared" si="9"/>
        <v/>
      </c>
    </row>
    <row r="276" spans="1:6" x14ac:dyDescent="0.25">
      <c r="A276" s="15"/>
      <c r="B276" s="15"/>
      <c r="C276" s="81"/>
      <c r="D276" s="82"/>
      <c r="E276" s="80" t="str">
        <f t="shared" si="8"/>
        <v/>
      </c>
      <c r="F276" s="17" t="str">
        <f t="shared" si="9"/>
        <v/>
      </c>
    </row>
    <row r="277" spans="1:6" x14ac:dyDescent="0.25">
      <c r="A277" s="15"/>
      <c r="B277" s="15"/>
      <c r="C277" s="81"/>
      <c r="D277" s="82"/>
      <c r="E277" s="80" t="str">
        <f t="shared" si="8"/>
        <v/>
      </c>
      <c r="F277" s="17" t="str">
        <f t="shared" si="9"/>
        <v/>
      </c>
    </row>
    <row r="278" spans="1:6" x14ac:dyDescent="0.25">
      <c r="A278" s="15"/>
      <c r="B278" s="15"/>
      <c r="C278" s="81"/>
      <c r="D278" s="82"/>
      <c r="E278" s="80" t="str">
        <f t="shared" si="8"/>
        <v/>
      </c>
      <c r="F278" s="17" t="str">
        <f t="shared" si="9"/>
        <v/>
      </c>
    </row>
    <row r="279" spans="1:6" x14ac:dyDescent="0.25">
      <c r="A279" s="15"/>
      <c r="B279" s="15"/>
      <c r="C279" s="81"/>
      <c r="D279" s="82"/>
      <c r="E279" s="80" t="str">
        <f t="shared" si="8"/>
        <v/>
      </c>
      <c r="F279" s="17" t="str">
        <f t="shared" si="9"/>
        <v/>
      </c>
    </row>
    <row r="280" spans="1:6" x14ac:dyDescent="0.25">
      <c r="A280" s="15"/>
      <c r="B280" s="15"/>
      <c r="C280" s="81"/>
      <c r="D280" s="82"/>
      <c r="E280" s="80" t="str">
        <f t="shared" si="8"/>
        <v/>
      </c>
      <c r="F280" s="17" t="str">
        <f t="shared" si="9"/>
        <v/>
      </c>
    </row>
    <row r="281" spans="1:6" x14ac:dyDescent="0.25">
      <c r="A281" s="15"/>
      <c r="B281" s="15"/>
      <c r="C281" s="81"/>
      <c r="D281" s="82"/>
      <c r="E281" s="80" t="str">
        <f t="shared" si="8"/>
        <v/>
      </c>
      <c r="F281" s="17" t="str">
        <f t="shared" si="9"/>
        <v/>
      </c>
    </row>
    <row r="282" spans="1:6" x14ac:dyDescent="0.25">
      <c r="A282" s="15"/>
      <c r="B282" s="15"/>
      <c r="C282" s="81"/>
      <c r="D282" s="82"/>
      <c r="E282" s="80" t="str">
        <f t="shared" si="8"/>
        <v/>
      </c>
      <c r="F282" s="17" t="str">
        <f t="shared" si="9"/>
        <v/>
      </c>
    </row>
    <row r="283" spans="1:6" x14ac:dyDescent="0.25">
      <c r="A283" s="15"/>
      <c r="B283" s="15"/>
      <c r="C283" s="81"/>
      <c r="D283" s="82"/>
      <c r="E283" s="80" t="str">
        <f t="shared" si="8"/>
        <v/>
      </c>
      <c r="F283" s="17" t="str">
        <f t="shared" si="9"/>
        <v/>
      </c>
    </row>
    <row r="284" spans="1:6" x14ac:dyDescent="0.25">
      <c r="A284" s="15"/>
      <c r="B284" s="15"/>
      <c r="C284" s="81"/>
      <c r="D284" s="82"/>
      <c r="E284" s="80" t="str">
        <f t="shared" si="8"/>
        <v/>
      </c>
      <c r="F284" s="17" t="str">
        <f t="shared" si="9"/>
        <v/>
      </c>
    </row>
    <row r="285" spans="1:6" x14ac:dyDescent="0.25">
      <c r="A285" s="15"/>
      <c r="B285" s="15"/>
      <c r="C285" s="81"/>
      <c r="D285" s="82"/>
      <c r="E285" s="80" t="str">
        <f t="shared" si="8"/>
        <v/>
      </c>
      <c r="F285" s="17" t="str">
        <f t="shared" si="9"/>
        <v/>
      </c>
    </row>
    <row r="286" spans="1:6" x14ac:dyDescent="0.25">
      <c r="A286" s="15"/>
      <c r="B286" s="15"/>
      <c r="C286" s="81"/>
      <c r="D286" s="82"/>
      <c r="E286" s="80" t="str">
        <f t="shared" si="8"/>
        <v/>
      </c>
      <c r="F286" s="17" t="str">
        <f t="shared" si="9"/>
        <v/>
      </c>
    </row>
    <row r="287" spans="1:6" x14ac:dyDescent="0.25">
      <c r="A287" s="15"/>
      <c r="B287" s="15"/>
      <c r="C287" s="81"/>
      <c r="D287" s="82"/>
      <c r="E287" s="80" t="str">
        <f t="shared" si="8"/>
        <v/>
      </c>
      <c r="F287" s="17" t="str">
        <f t="shared" si="9"/>
        <v/>
      </c>
    </row>
    <row r="288" spans="1:6" x14ac:dyDescent="0.25">
      <c r="A288" s="15"/>
      <c r="B288" s="15"/>
      <c r="C288" s="81"/>
      <c r="D288" s="82"/>
      <c r="E288" s="80" t="str">
        <f t="shared" si="8"/>
        <v/>
      </c>
      <c r="F288" s="17" t="str">
        <f t="shared" si="9"/>
        <v/>
      </c>
    </row>
    <row r="289" spans="1:6" x14ac:dyDescent="0.25">
      <c r="A289" s="15"/>
      <c r="B289" s="15"/>
      <c r="C289" s="81"/>
      <c r="D289" s="82"/>
      <c r="E289" s="80" t="str">
        <f t="shared" si="8"/>
        <v/>
      </c>
      <c r="F289" s="17" t="str">
        <f t="shared" si="9"/>
        <v/>
      </c>
    </row>
    <row r="290" spans="1:6" x14ac:dyDescent="0.25">
      <c r="A290" s="15"/>
      <c r="B290" s="15"/>
      <c r="C290" s="81"/>
      <c r="D290" s="82"/>
      <c r="E290" s="80" t="str">
        <f t="shared" si="8"/>
        <v/>
      </c>
      <c r="F290" s="17" t="str">
        <f t="shared" si="9"/>
        <v/>
      </c>
    </row>
    <row r="291" spans="1:6" x14ac:dyDescent="0.25">
      <c r="A291" s="15"/>
      <c r="B291" s="15"/>
      <c r="C291" s="81"/>
      <c r="D291" s="82"/>
      <c r="E291" s="80" t="str">
        <f t="shared" si="8"/>
        <v/>
      </c>
      <c r="F291" s="17" t="str">
        <f t="shared" si="9"/>
        <v/>
      </c>
    </row>
    <row r="292" spans="1:6" x14ac:dyDescent="0.25">
      <c r="A292" s="15"/>
      <c r="B292" s="15"/>
      <c r="C292" s="81"/>
      <c r="D292" s="82"/>
      <c r="E292" s="80" t="str">
        <f t="shared" si="8"/>
        <v/>
      </c>
      <c r="F292" s="17" t="str">
        <f t="shared" si="9"/>
        <v/>
      </c>
    </row>
    <row r="293" spans="1:6" x14ac:dyDescent="0.25">
      <c r="A293" s="15"/>
      <c r="B293" s="15"/>
      <c r="C293" s="81"/>
      <c r="D293" s="82"/>
      <c r="E293" s="80" t="str">
        <f t="shared" si="8"/>
        <v/>
      </c>
      <c r="F293" s="17" t="str">
        <f t="shared" si="9"/>
        <v/>
      </c>
    </row>
    <row r="294" spans="1:6" x14ac:dyDescent="0.25">
      <c r="A294" s="15"/>
      <c r="B294" s="15"/>
      <c r="C294" s="81"/>
      <c r="D294" s="82"/>
      <c r="E294" s="80" t="str">
        <f t="shared" si="8"/>
        <v/>
      </c>
      <c r="F294" s="17" t="str">
        <f t="shared" si="9"/>
        <v/>
      </c>
    </row>
    <row r="295" spans="1:6" x14ac:dyDescent="0.25">
      <c r="A295" s="15"/>
      <c r="B295" s="15"/>
      <c r="C295" s="81"/>
      <c r="D295" s="82"/>
      <c r="E295" s="80" t="str">
        <f t="shared" si="8"/>
        <v/>
      </c>
      <c r="F295" s="17" t="str">
        <f t="shared" si="9"/>
        <v/>
      </c>
    </row>
    <row r="296" spans="1:6" x14ac:dyDescent="0.25">
      <c r="A296" s="15"/>
      <c r="B296" s="15"/>
      <c r="C296" s="81"/>
      <c r="D296" s="82"/>
      <c r="E296" s="80" t="str">
        <f t="shared" si="8"/>
        <v/>
      </c>
      <c r="F296" s="17" t="str">
        <f t="shared" si="9"/>
        <v/>
      </c>
    </row>
    <row r="297" spans="1:6" x14ac:dyDescent="0.25">
      <c r="A297" s="15"/>
      <c r="B297" s="15"/>
      <c r="C297" s="81"/>
      <c r="D297" s="82"/>
      <c r="E297" s="80" t="str">
        <f t="shared" si="8"/>
        <v/>
      </c>
      <c r="F297" s="17" t="str">
        <f t="shared" si="9"/>
        <v/>
      </c>
    </row>
    <row r="298" spans="1:6" x14ac:dyDescent="0.25">
      <c r="A298" s="15"/>
      <c r="B298" s="15"/>
      <c r="C298" s="81"/>
      <c r="D298" s="82"/>
      <c r="E298" s="80" t="str">
        <f t="shared" si="8"/>
        <v/>
      </c>
      <c r="F298" s="17" t="str">
        <f t="shared" si="9"/>
        <v/>
      </c>
    </row>
    <row r="299" spans="1:6" x14ac:dyDescent="0.25">
      <c r="A299" s="15"/>
      <c r="B299" s="15"/>
      <c r="C299" s="81"/>
      <c r="D299" s="82"/>
      <c r="E299" s="80" t="str">
        <f t="shared" si="8"/>
        <v/>
      </c>
      <c r="F299" s="17" t="str">
        <f t="shared" si="9"/>
        <v/>
      </c>
    </row>
    <row r="300" spans="1:6" x14ac:dyDescent="0.25">
      <c r="A300" s="15"/>
      <c r="B300" s="15"/>
      <c r="C300" s="81"/>
      <c r="D300" s="82"/>
      <c r="E300" s="80" t="str">
        <f t="shared" si="8"/>
        <v/>
      </c>
      <c r="F300" s="17" t="str">
        <f t="shared" si="9"/>
        <v/>
      </c>
    </row>
    <row r="301" spans="1:6" x14ac:dyDescent="0.25">
      <c r="A301" s="15"/>
      <c r="B301" s="15"/>
      <c r="C301" s="81"/>
      <c r="D301" s="82"/>
      <c r="E301" s="80" t="str">
        <f t="shared" si="8"/>
        <v/>
      </c>
      <c r="F301" s="17" t="str">
        <f t="shared" si="9"/>
        <v/>
      </c>
    </row>
    <row r="302" spans="1:6" x14ac:dyDescent="0.25">
      <c r="A302" s="15"/>
      <c r="B302" s="15"/>
      <c r="C302" s="81"/>
      <c r="D302" s="82"/>
      <c r="E302" s="80" t="str">
        <f t="shared" si="8"/>
        <v/>
      </c>
      <c r="F302" s="17" t="str">
        <f t="shared" si="9"/>
        <v/>
      </c>
    </row>
    <row r="303" spans="1:6" x14ac:dyDescent="0.25">
      <c r="A303" s="15"/>
      <c r="B303" s="15"/>
      <c r="C303" s="81"/>
      <c r="D303" s="82"/>
      <c r="E303" s="80" t="str">
        <f t="shared" si="8"/>
        <v/>
      </c>
      <c r="F303" s="17" t="str">
        <f t="shared" si="9"/>
        <v/>
      </c>
    </row>
    <row r="304" spans="1:6" x14ac:dyDescent="0.25">
      <c r="A304" s="15"/>
      <c r="B304" s="15"/>
      <c r="C304" s="81"/>
      <c r="D304" s="82"/>
      <c r="E304" s="80" t="str">
        <f t="shared" si="8"/>
        <v/>
      </c>
      <c r="F304" s="17" t="str">
        <f t="shared" si="9"/>
        <v/>
      </c>
    </row>
    <row r="305" spans="1:6" x14ac:dyDescent="0.25">
      <c r="A305" s="15"/>
      <c r="B305" s="15"/>
      <c r="C305" s="81"/>
      <c r="D305" s="82"/>
      <c r="E305" s="80" t="str">
        <f t="shared" si="8"/>
        <v/>
      </c>
      <c r="F305" s="17" t="str">
        <f t="shared" si="9"/>
        <v/>
      </c>
    </row>
    <row r="306" spans="1:6" x14ac:dyDescent="0.25">
      <c r="A306" s="15"/>
      <c r="B306" s="15"/>
      <c r="C306" s="81"/>
      <c r="D306" s="82"/>
      <c r="E306" s="80" t="str">
        <f t="shared" si="8"/>
        <v/>
      </c>
      <c r="F306" s="17" t="str">
        <f t="shared" si="9"/>
        <v/>
      </c>
    </row>
    <row r="307" spans="1:6" x14ac:dyDescent="0.25">
      <c r="A307" s="15"/>
      <c r="B307" s="15"/>
      <c r="C307" s="81"/>
      <c r="D307" s="82"/>
      <c r="E307" s="80" t="str">
        <f t="shared" si="8"/>
        <v/>
      </c>
      <c r="F307" s="17" t="str">
        <f t="shared" si="9"/>
        <v/>
      </c>
    </row>
    <row r="308" spans="1:6" x14ac:dyDescent="0.25">
      <c r="A308" s="15"/>
      <c r="B308" s="15"/>
      <c r="C308" s="81"/>
      <c r="D308" s="82"/>
      <c r="E308" s="80" t="str">
        <f t="shared" si="8"/>
        <v/>
      </c>
      <c r="F308" s="17" t="str">
        <f t="shared" si="9"/>
        <v/>
      </c>
    </row>
    <row r="309" spans="1:6" x14ac:dyDescent="0.25">
      <c r="A309" s="15"/>
      <c r="B309" s="15"/>
      <c r="C309" s="81"/>
      <c r="D309" s="82"/>
      <c r="E309" s="80" t="str">
        <f t="shared" si="8"/>
        <v/>
      </c>
      <c r="F309" s="17" t="str">
        <f t="shared" si="9"/>
        <v/>
      </c>
    </row>
    <row r="310" spans="1:6" x14ac:dyDescent="0.25">
      <c r="A310" s="15"/>
      <c r="B310" s="15"/>
      <c r="C310" s="81"/>
      <c r="D310" s="82"/>
      <c r="E310" s="80" t="str">
        <f t="shared" si="8"/>
        <v/>
      </c>
      <c r="F310" s="17" t="str">
        <f t="shared" si="9"/>
        <v/>
      </c>
    </row>
    <row r="311" spans="1:6" x14ac:dyDescent="0.25">
      <c r="A311" s="15"/>
      <c r="B311" s="15"/>
      <c r="C311" s="81"/>
      <c r="D311" s="82"/>
      <c r="E311" s="80" t="str">
        <f t="shared" si="8"/>
        <v/>
      </c>
      <c r="F311" s="17" t="str">
        <f t="shared" si="9"/>
        <v/>
      </c>
    </row>
    <row r="312" spans="1:6" x14ac:dyDescent="0.25">
      <c r="A312" s="15"/>
      <c r="B312" s="15"/>
      <c r="C312" s="81"/>
      <c r="D312" s="82"/>
      <c r="E312" s="80" t="str">
        <f t="shared" si="8"/>
        <v/>
      </c>
      <c r="F312" s="17" t="str">
        <f t="shared" si="9"/>
        <v/>
      </c>
    </row>
    <row r="313" spans="1:6" x14ac:dyDescent="0.25">
      <c r="A313" s="15"/>
      <c r="B313" s="15"/>
      <c r="C313" s="81"/>
      <c r="D313" s="82"/>
      <c r="E313" s="80" t="str">
        <f t="shared" si="8"/>
        <v/>
      </c>
      <c r="F313" s="17" t="str">
        <f t="shared" si="9"/>
        <v/>
      </c>
    </row>
    <row r="314" spans="1:6" x14ac:dyDescent="0.25">
      <c r="A314" s="15"/>
      <c r="B314" s="15"/>
      <c r="C314" s="81"/>
      <c r="D314" s="82"/>
      <c r="E314" s="80" t="str">
        <f t="shared" si="8"/>
        <v/>
      </c>
      <c r="F314" s="17" t="str">
        <f t="shared" si="9"/>
        <v/>
      </c>
    </row>
    <row r="315" spans="1:6" x14ac:dyDescent="0.25">
      <c r="A315" s="15"/>
      <c r="B315" s="15"/>
      <c r="C315" s="81"/>
      <c r="D315" s="82"/>
      <c r="E315" s="80" t="str">
        <f t="shared" si="8"/>
        <v/>
      </c>
      <c r="F315" s="17" t="str">
        <f t="shared" si="9"/>
        <v/>
      </c>
    </row>
    <row r="316" spans="1:6" x14ac:dyDescent="0.25">
      <c r="A316" s="15"/>
      <c r="B316" s="15"/>
      <c r="C316" s="81"/>
      <c r="D316" s="82"/>
      <c r="E316" s="80" t="str">
        <f t="shared" si="8"/>
        <v/>
      </c>
      <c r="F316" s="17" t="str">
        <f t="shared" si="9"/>
        <v/>
      </c>
    </row>
    <row r="317" spans="1:6" x14ac:dyDescent="0.25">
      <c r="A317" s="15"/>
      <c r="B317" s="15"/>
      <c r="C317" s="81"/>
      <c r="D317" s="82"/>
      <c r="E317" s="80" t="str">
        <f t="shared" si="8"/>
        <v/>
      </c>
      <c r="F317" s="17" t="str">
        <f t="shared" si="9"/>
        <v/>
      </c>
    </row>
    <row r="318" spans="1:6" x14ac:dyDescent="0.25">
      <c r="A318" s="15"/>
      <c r="B318" s="15"/>
      <c r="C318" s="81"/>
      <c r="D318" s="82"/>
      <c r="E318" s="80" t="str">
        <f t="shared" si="8"/>
        <v/>
      </c>
      <c r="F318" s="17" t="str">
        <f t="shared" si="9"/>
        <v/>
      </c>
    </row>
    <row r="319" spans="1:6" x14ac:dyDescent="0.25">
      <c r="A319" s="15"/>
      <c r="B319" s="15"/>
      <c r="C319" s="81"/>
      <c r="D319" s="82"/>
      <c r="E319" s="80" t="str">
        <f t="shared" si="8"/>
        <v/>
      </c>
      <c r="F319" s="17" t="str">
        <f t="shared" si="9"/>
        <v/>
      </c>
    </row>
    <row r="320" spans="1:6" x14ac:dyDescent="0.25">
      <c r="A320" s="15"/>
      <c r="B320" s="15"/>
      <c r="C320" s="81"/>
      <c r="D320" s="82"/>
      <c r="E320" s="80" t="str">
        <f t="shared" si="8"/>
        <v/>
      </c>
      <c r="F320" s="17" t="str">
        <f t="shared" si="9"/>
        <v/>
      </c>
    </row>
    <row r="321" spans="1:6" x14ac:dyDescent="0.25">
      <c r="A321" s="15"/>
      <c r="B321" s="15"/>
      <c r="C321" s="81"/>
      <c r="D321" s="82"/>
      <c r="E321" s="80" t="str">
        <f t="shared" si="8"/>
        <v/>
      </c>
      <c r="F321" s="17" t="str">
        <f t="shared" si="9"/>
        <v/>
      </c>
    </row>
    <row r="322" spans="1:6" x14ac:dyDescent="0.25">
      <c r="A322" s="15"/>
      <c r="B322" s="15"/>
      <c r="C322" s="81"/>
      <c r="D322" s="82"/>
      <c r="E322" s="80" t="str">
        <f t="shared" si="8"/>
        <v/>
      </c>
      <c r="F322" s="17" t="str">
        <f t="shared" si="9"/>
        <v/>
      </c>
    </row>
    <row r="323" spans="1:6" x14ac:dyDescent="0.25">
      <c r="A323" s="15"/>
      <c r="B323" s="15"/>
      <c r="C323" s="81"/>
      <c r="D323" s="82"/>
      <c r="E323" s="80" t="str">
        <f t="shared" si="8"/>
        <v/>
      </c>
      <c r="F323" s="17" t="str">
        <f t="shared" si="9"/>
        <v/>
      </c>
    </row>
    <row r="324" spans="1:6" x14ac:dyDescent="0.25">
      <c r="A324" s="15"/>
      <c r="B324" s="15"/>
      <c r="C324" s="81"/>
      <c r="D324" s="82"/>
      <c r="E324" s="80" t="str">
        <f t="shared" si="8"/>
        <v/>
      </c>
      <c r="F324" s="17" t="str">
        <f t="shared" si="9"/>
        <v/>
      </c>
    </row>
    <row r="325" spans="1:6" x14ac:dyDescent="0.25">
      <c r="A325" s="15"/>
      <c r="B325" s="15"/>
      <c r="C325" s="81"/>
      <c r="D325" s="82"/>
      <c r="E325" s="80" t="str">
        <f t="shared" si="8"/>
        <v/>
      </c>
      <c r="F325" s="17" t="str">
        <f t="shared" si="9"/>
        <v/>
      </c>
    </row>
    <row r="326" spans="1:6" x14ac:dyDescent="0.25">
      <c r="A326" s="15"/>
      <c r="B326" s="15"/>
      <c r="C326" s="81"/>
      <c r="D326" s="82"/>
      <c r="E326" s="80" t="str">
        <f t="shared" si="8"/>
        <v/>
      </c>
      <c r="F326" s="17" t="str">
        <f t="shared" si="9"/>
        <v/>
      </c>
    </row>
    <row r="327" spans="1:6" x14ac:dyDescent="0.25">
      <c r="A327" s="15"/>
      <c r="B327" s="15"/>
      <c r="C327" s="81"/>
      <c r="D327" s="82"/>
      <c r="E327" s="80" t="str">
        <f t="shared" si="8"/>
        <v/>
      </c>
      <c r="F327" s="17" t="str">
        <f t="shared" si="9"/>
        <v/>
      </c>
    </row>
    <row r="328" spans="1:6" x14ac:dyDescent="0.25">
      <c r="A328" s="15"/>
      <c r="B328" s="15"/>
      <c r="C328" s="81"/>
      <c r="D328" s="82"/>
      <c r="E328" s="80" t="str">
        <f t="shared" si="8"/>
        <v/>
      </c>
      <c r="F328" s="17" t="str">
        <f t="shared" si="9"/>
        <v/>
      </c>
    </row>
    <row r="329" spans="1:6" x14ac:dyDescent="0.25">
      <c r="A329" s="15"/>
      <c r="B329" s="15"/>
      <c r="C329" s="81"/>
      <c r="D329" s="82"/>
      <c r="E329" s="80" t="str">
        <f t="shared" ref="E329:E392" si="10">IF(AND(ISNUMBER(C329),ISNUMBER(D329),NOT(OR(C329=0,D329=0))),C329*D329/70,"")</f>
        <v/>
      </c>
      <c r="F329" s="17" t="str">
        <f t="shared" ref="F329:F392" si="11">IF((B329-A329)&gt;1, "Helgprov? Glöm inte att justera volymen till ett dygnsmedel.","")</f>
        <v/>
      </c>
    </row>
    <row r="330" spans="1:6" x14ac:dyDescent="0.25">
      <c r="A330" s="15"/>
      <c r="B330" s="15"/>
      <c r="C330" s="81"/>
      <c r="D330" s="82"/>
      <c r="E330" s="80" t="str">
        <f t="shared" si="10"/>
        <v/>
      </c>
      <c r="F330" s="17" t="str">
        <f t="shared" si="11"/>
        <v/>
      </c>
    </row>
    <row r="331" spans="1:6" x14ac:dyDescent="0.25">
      <c r="A331" s="15"/>
      <c r="B331" s="15"/>
      <c r="C331" s="81"/>
      <c r="D331" s="82"/>
      <c r="E331" s="80" t="str">
        <f t="shared" si="10"/>
        <v/>
      </c>
      <c r="F331" s="17" t="str">
        <f t="shared" si="11"/>
        <v/>
      </c>
    </row>
    <row r="332" spans="1:6" x14ac:dyDescent="0.25">
      <c r="A332" s="15"/>
      <c r="B332" s="15"/>
      <c r="C332" s="81"/>
      <c r="D332" s="82"/>
      <c r="E332" s="80" t="str">
        <f t="shared" si="10"/>
        <v/>
      </c>
      <c r="F332" s="17" t="str">
        <f t="shared" si="11"/>
        <v/>
      </c>
    </row>
    <row r="333" spans="1:6" x14ac:dyDescent="0.25">
      <c r="A333" s="15"/>
      <c r="B333" s="15"/>
      <c r="C333" s="81"/>
      <c r="D333" s="82"/>
      <c r="E333" s="80" t="str">
        <f t="shared" si="10"/>
        <v/>
      </c>
      <c r="F333" s="17" t="str">
        <f t="shared" si="11"/>
        <v/>
      </c>
    </row>
    <row r="334" spans="1:6" x14ac:dyDescent="0.25">
      <c r="A334" s="15"/>
      <c r="B334" s="15"/>
      <c r="C334" s="81"/>
      <c r="D334" s="82"/>
      <c r="E334" s="80" t="str">
        <f t="shared" si="10"/>
        <v/>
      </c>
      <c r="F334" s="17" t="str">
        <f t="shared" si="11"/>
        <v/>
      </c>
    </row>
    <row r="335" spans="1:6" x14ac:dyDescent="0.25">
      <c r="A335" s="15"/>
      <c r="B335" s="15"/>
      <c r="C335" s="81"/>
      <c r="D335" s="82"/>
      <c r="E335" s="80" t="str">
        <f t="shared" si="10"/>
        <v/>
      </c>
      <c r="F335" s="17" t="str">
        <f t="shared" si="11"/>
        <v/>
      </c>
    </row>
    <row r="336" spans="1:6" x14ac:dyDescent="0.25">
      <c r="A336" s="15"/>
      <c r="B336" s="15"/>
      <c r="C336" s="81"/>
      <c r="D336" s="82"/>
      <c r="E336" s="80" t="str">
        <f t="shared" si="10"/>
        <v/>
      </c>
      <c r="F336" s="17" t="str">
        <f t="shared" si="11"/>
        <v/>
      </c>
    </row>
    <row r="337" spans="1:6" x14ac:dyDescent="0.25">
      <c r="A337" s="15"/>
      <c r="B337" s="15"/>
      <c r="C337" s="81"/>
      <c r="D337" s="82"/>
      <c r="E337" s="80" t="str">
        <f t="shared" si="10"/>
        <v/>
      </c>
      <c r="F337" s="17" t="str">
        <f t="shared" si="11"/>
        <v/>
      </c>
    </row>
    <row r="338" spans="1:6" x14ac:dyDescent="0.25">
      <c r="A338" s="15"/>
      <c r="B338" s="15"/>
      <c r="C338" s="81"/>
      <c r="D338" s="82"/>
      <c r="E338" s="80" t="str">
        <f t="shared" si="10"/>
        <v/>
      </c>
      <c r="F338" s="17" t="str">
        <f t="shared" si="11"/>
        <v/>
      </c>
    </row>
    <row r="339" spans="1:6" x14ac:dyDescent="0.25">
      <c r="A339" s="15"/>
      <c r="B339" s="15"/>
      <c r="C339" s="81"/>
      <c r="D339" s="82"/>
      <c r="E339" s="80" t="str">
        <f t="shared" si="10"/>
        <v/>
      </c>
      <c r="F339" s="17" t="str">
        <f t="shared" si="11"/>
        <v/>
      </c>
    </row>
    <row r="340" spans="1:6" x14ac:dyDescent="0.25">
      <c r="A340" s="15"/>
      <c r="B340" s="15"/>
      <c r="C340" s="81"/>
      <c r="D340" s="82"/>
      <c r="E340" s="80" t="str">
        <f t="shared" si="10"/>
        <v/>
      </c>
      <c r="F340" s="17" t="str">
        <f t="shared" si="11"/>
        <v/>
      </c>
    </row>
    <row r="341" spans="1:6" x14ac:dyDescent="0.25">
      <c r="A341" s="15"/>
      <c r="B341" s="15"/>
      <c r="C341" s="81"/>
      <c r="D341" s="82"/>
      <c r="E341" s="80" t="str">
        <f t="shared" si="10"/>
        <v/>
      </c>
      <c r="F341" s="17" t="str">
        <f t="shared" si="11"/>
        <v/>
      </c>
    </row>
    <row r="342" spans="1:6" x14ac:dyDescent="0.25">
      <c r="A342" s="15"/>
      <c r="B342" s="15"/>
      <c r="C342" s="81"/>
      <c r="D342" s="82"/>
      <c r="E342" s="80" t="str">
        <f t="shared" si="10"/>
        <v/>
      </c>
      <c r="F342" s="17" t="str">
        <f t="shared" si="11"/>
        <v/>
      </c>
    </row>
    <row r="343" spans="1:6" x14ac:dyDescent="0.25">
      <c r="A343" s="15"/>
      <c r="B343" s="15"/>
      <c r="C343" s="81"/>
      <c r="D343" s="82"/>
      <c r="E343" s="80" t="str">
        <f t="shared" si="10"/>
        <v/>
      </c>
      <c r="F343" s="17" t="str">
        <f t="shared" si="11"/>
        <v/>
      </c>
    </row>
    <row r="344" spans="1:6" x14ac:dyDescent="0.25">
      <c r="A344" s="15"/>
      <c r="B344" s="15"/>
      <c r="C344" s="81"/>
      <c r="D344" s="82"/>
      <c r="E344" s="80" t="str">
        <f t="shared" si="10"/>
        <v/>
      </c>
      <c r="F344" s="17" t="str">
        <f t="shared" si="11"/>
        <v/>
      </c>
    </row>
    <row r="345" spans="1:6" x14ac:dyDescent="0.25">
      <c r="A345" s="15"/>
      <c r="B345" s="15"/>
      <c r="C345" s="81"/>
      <c r="D345" s="82"/>
      <c r="E345" s="80" t="str">
        <f t="shared" si="10"/>
        <v/>
      </c>
      <c r="F345" s="17" t="str">
        <f t="shared" si="11"/>
        <v/>
      </c>
    </row>
    <row r="346" spans="1:6" x14ac:dyDescent="0.25">
      <c r="A346" s="15"/>
      <c r="B346" s="15"/>
      <c r="C346" s="81"/>
      <c r="D346" s="82"/>
      <c r="E346" s="80" t="str">
        <f t="shared" si="10"/>
        <v/>
      </c>
      <c r="F346" s="17" t="str">
        <f t="shared" si="11"/>
        <v/>
      </c>
    </row>
    <row r="347" spans="1:6" x14ac:dyDescent="0.25">
      <c r="A347" s="15"/>
      <c r="B347" s="15"/>
      <c r="C347" s="81"/>
      <c r="D347" s="82"/>
      <c r="E347" s="80" t="str">
        <f t="shared" si="10"/>
        <v/>
      </c>
      <c r="F347" s="17" t="str">
        <f t="shared" si="11"/>
        <v/>
      </c>
    </row>
    <row r="348" spans="1:6" x14ac:dyDescent="0.25">
      <c r="A348" s="15"/>
      <c r="B348" s="15"/>
      <c r="C348" s="81"/>
      <c r="D348" s="82"/>
      <c r="E348" s="80" t="str">
        <f t="shared" si="10"/>
        <v/>
      </c>
      <c r="F348" s="17" t="str">
        <f t="shared" si="11"/>
        <v/>
      </c>
    </row>
    <row r="349" spans="1:6" x14ac:dyDescent="0.25">
      <c r="A349" s="15"/>
      <c r="B349" s="15"/>
      <c r="C349" s="81"/>
      <c r="D349" s="82"/>
      <c r="E349" s="80" t="str">
        <f t="shared" si="10"/>
        <v/>
      </c>
      <c r="F349" s="17" t="str">
        <f t="shared" si="11"/>
        <v/>
      </c>
    </row>
    <row r="350" spans="1:6" x14ac:dyDescent="0.25">
      <c r="A350" s="15"/>
      <c r="B350" s="15"/>
      <c r="C350" s="81"/>
      <c r="D350" s="82"/>
      <c r="E350" s="80" t="str">
        <f t="shared" si="10"/>
        <v/>
      </c>
      <c r="F350" s="17" t="str">
        <f t="shared" si="11"/>
        <v/>
      </c>
    </row>
    <row r="351" spans="1:6" x14ac:dyDescent="0.25">
      <c r="A351" s="15"/>
      <c r="B351" s="15"/>
      <c r="C351" s="81"/>
      <c r="D351" s="82"/>
      <c r="E351" s="80" t="str">
        <f t="shared" si="10"/>
        <v/>
      </c>
      <c r="F351" s="17" t="str">
        <f t="shared" si="11"/>
        <v/>
      </c>
    </row>
    <row r="352" spans="1:6" x14ac:dyDescent="0.25">
      <c r="A352" s="15"/>
      <c r="B352" s="15"/>
      <c r="C352" s="81"/>
      <c r="D352" s="82"/>
      <c r="E352" s="80" t="str">
        <f t="shared" si="10"/>
        <v/>
      </c>
      <c r="F352" s="17" t="str">
        <f t="shared" si="11"/>
        <v/>
      </c>
    </row>
    <row r="353" spans="1:6" x14ac:dyDescent="0.25">
      <c r="A353" s="15"/>
      <c r="B353" s="15"/>
      <c r="C353" s="81"/>
      <c r="D353" s="82"/>
      <c r="E353" s="80" t="str">
        <f t="shared" si="10"/>
        <v/>
      </c>
      <c r="F353" s="17" t="str">
        <f t="shared" si="11"/>
        <v/>
      </c>
    </row>
    <row r="354" spans="1:6" x14ac:dyDescent="0.25">
      <c r="A354" s="15"/>
      <c r="B354" s="15"/>
      <c r="C354" s="81"/>
      <c r="D354" s="82"/>
      <c r="E354" s="80" t="str">
        <f t="shared" si="10"/>
        <v/>
      </c>
      <c r="F354" s="17" t="str">
        <f t="shared" si="11"/>
        <v/>
      </c>
    </row>
    <row r="355" spans="1:6" x14ac:dyDescent="0.25">
      <c r="A355" s="15"/>
      <c r="B355" s="15"/>
      <c r="C355" s="81"/>
      <c r="D355" s="82"/>
      <c r="E355" s="80" t="str">
        <f t="shared" si="10"/>
        <v/>
      </c>
      <c r="F355" s="17" t="str">
        <f t="shared" si="11"/>
        <v/>
      </c>
    </row>
    <row r="356" spans="1:6" x14ac:dyDescent="0.25">
      <c r="A356" s="15"/>
      <c r="B356" s="15"/>
      <c r="C356" s="81"/>
      <c r="D356" s="82"/>
      <c r="E356" s="80" t="str">
        <f t="shared" si="10"/>
        <v/>
      </c>
      <c r="F356" s="17" t="str">
        <f t="shared" si="11"/>
        <v/>
      </c>
    </row>
    <row r="357" spans="1:6" x14ac:dyDescent="0.25">
      <c r="A357" s="15"/>
      <c r="B357" s="15"/>
      <c r="C357" s="81"/>
      <c r="D357" s="82"/>
      <c r="E357" s="80" t="str">
        <f t="shared" si="10"/>
        <v/>
      </c>
      <c r="F357" s="17" t="str">
        <f t="shared" si="11"/>
        <v/>
      </c>
    </row>
    <row r="358" spans="1:6" x14ac:dyDescent="0.25">
      <c r="A358" s="15"/>
      <c r="B358" s="15"/>
      <c r="C358" s="81"/>
      <c r="D358" s="82"/>
      <c r="E358" s="80" t="str">
        <f t="shared" si="10"/>
        <v/>
      </c>
      <c r="F358" s="17" t="str">
        <f t="shared" si="11"/>
        <v/>
      </c>
    </row>
    <row r="359" spans="1:6" x14ac:dyDescent="0.25">
      <c r="A359" s="15"/>
      <c r="B359" s="15"/>
      <c r="C359" s="81"/>
      <c r="D359" s="82"/>
      <c r="E359" s="80" t="str">
        <f t="shared" si="10"/>
        <v/>
      </c>
      <c r="F359" s="17" t="str">
        <f t="shared" si="11"/>
        <v/>
      </c>
    </row>
    <row r="360" spans="1:6" x14ac:dyDescent="0.25">
      <c r="A360" s="15"/>
      <c r="B360" s="15"/>
      <c r="C360" s="81"/>
      <c r="D360" s="82"/>
      <c r="E360" s="80" t="str">
        <f t="shared" si="10"/>
        <v/>
      </c>
      <c r="F360" s="17" t="str">
        <f t="shared" si="11"/>
        <v/>
      </c>
    </row>
    <row r="361" spans="1:6" x14ac:dyDescent="0.25">
      <c r="A361" s="15"/>
      <c r="B361" s="15"/>
      <c r="C361" s="81"/>
      <c r="D361" s="82"/>
      <c r="E361" s="80" t="str">
        <f t="shared" si="10"/>
        <v/>
      </c>
      <c r="F361" s="17" t="str">
        <f t="shared" si="11"/>
        <v/>
      </c>
    </row>
    <row r="362" spans="1:6" x14ac:dyDescent="0.25">
      <c r="A362" s="15"/>
      <c r="B362" s="15"/>
      <c r="C362" s="81"/>
      <c r="D362" s="82"/>
      <c r="E362" s="80" t="str">
        <f t="shared" si="10"/>
        <v/>
      </c>
      <c r="F362" s="17" t="str">
        <f t="shared" si="11"/>
        <v/>
      </c>
    </row>
    <row r="363" spans="1:6" x14ac:dyDescent="0.25">
      <c r="A363" s="15"/>
      <c r="B363" s="15"/>
      <c r="C363" s="81"/>
      <c r="D363" s="82"/>
      <c r="E363" s="80" t="str">
        <f t="shared" si="10"/>
        <v/>
      </c>
      <c r="F363" s="17" t="str">
        <f t="shared" si="11"/>
        <v/>
      </c>
    </row>
    <row r="364" spans="1:6" x14ac:dyDescent="0.25">
      <c r="A364" s="15"/>
      <c r="B364" s="15"/>
      <c r="C364" s="81"/>
      <c r="D364" s="82"/>
      <c r="E364" s="80" t="str">
        <f t="shared" si="10"/>
        <v/>
      </c>
      <c r="F364" s="17" t="str">
        <f t="shared" si="11"/>
        <v/>
      </c>
    </row>
    <row r="365" spans="1:6" x14ac:dyDescent="0.25">
      <c r="A365" s="15"/>
      <c r="B365" s="15"/>
      <c r="C365" s="81"/>
      <c r="D365" s="82"/>
      <c r="E365" s="80" t="str">
        <f t="shared" si="10"/>
        <v/>
      </c>
      <c r="F365" s="17" t="str">
        <f t="shared" si="11"/>
        <v/>
      </c>
    </row>
    <row r="366" spans="1:6" x14ac:dyDescent="0.25">
      <c r="A366" s="15"/>
      <c r="B366" s="15"/>
      <c r="C366" s="81"/>
      <c r="D366" s="82"/>
      <c r="E366" s="80" t="str">
        <f t="shared" si="10"/>
        <v/>
      </c>
      <c r="F366" s="17" t="str">
        <f t="shared" si="11"/>
        <v/>
      </c>
    </row>
    <row r="367" spans="1:6" x14ac:dyDescent="0.25">
      <c r="A367" s="15"/>
      <c r="B367" s="15"/>
      <c r="C367" s="81"/>
      <c r="D367" s="82"/>
      <c r="E367" s="80" t="str">
        <f t="shared" si="10"/>
        <v/>
      </c>
      <c r="F367" s="17" t="str">
        <f t="shared" si="11"/>
        <v/>
      </c>
    </row>
    <row r="368" spans="1:6" x14ac:dyDescent="0.25">
      <c r="A368" s="15"/>
      <c r="B368" s="15"/>
      <c r="C368" s="81"/>
      <c r="D368" s="82"/>
      <c r="E368" s="80" t="str">
        <f t="shared" si="10"/>
        <v/>
      </c>
      <c r="F368" s="17" t="str">
        <f t="shared" si="11"/>
        <v/>
      </c>
    </row>
    <row r="369" spans="1:6" x14ac:dyDescent="0.25">
      <c r="A369" s="15"/>
      <c r="B369" s="15"/>
      <c r="C369" s="81"/>
      <c r="D369" s="82"/>
      <c r="E369" s="80" t="str">
        <f t="shared" si="10"/>
        <v/>
      </c>
      <c r="F369" s="17" t="str">
        <f t="shared" si="11"/>
        <v/>
      </c>
    </row>
    <row r="370" spans="1:6" x14ac:dyDescent="0.25">
      <c r="A370" s="15"/>
      <c r="B370" s="15"/>
      <c r="C370" s="81"/>
      <c r="D370" s="82"/>
      <c r="E370" s="80" t="str">
        <f t="shared" si="10"/>
        <v/>
      </c>
      <c r="F370" s="17" t="str">
        <f t="shared" si="11"/>
        <v/>
      </c>
    </row>
    <row r="371" spans="1:6" x14ac:dyDescent="0.25">
      <c r="A371" s="15"/>
      <c r="B371" s="15"/>
      <c r="C371" s="81"/>
      <c r="D371" s="82"/>
      <c r="E371" s="80" t="str">
        <f t="shared" si="10"/>
        <v/>
      </c>
      <c r="F371" s="17" t="str">
        <f t="shared" si="11"/>
        <v/>
      </c>
    </row>
    <row r="372" spans="1:6" x14ac:dyDescent="0.25">
      <c r="A372" s="15"/>
      <c r="B372" s="15"/>
      <c r="C372" s="81"/>
      <c r="D372" s="82"/>
      <c r="E372" s="80" t="str">
        <f t="shared" si="10"/>
        <v/>
      </c>
      <c r="F372" s="17" t="str">
        <f t="shared" si="11"/>
        <v/>
      </c>
    </row>
    <row r="373" spans="1:6" x14ac:dyDescent="0.25">
      <c r="A373" s="15"/>
      <c r="B373" s="15"/>
      <c r="C373" s="81"/>
      <c r="D373" s="82"/>
      <c r="E373" s="80" t="str">
        <f t="shared" si="10"/>
        <v/>
      </c>
      <c r="F373" s="17" t="str">
        <f t="shared" si="11"/>
        <v/>
      </c>
    </row>
    <row r="374" spans="1:6" x14ac:dyDescent="0.25">
      <c r="A374" s="15"/>
      <c r="B374" s="15"/>
      <c r="C374" s="81"/>
      <c r="D374" s="82"/>
      <c r="E374" s="80" t="str">
        <f t="shared" si="10"/>
        <v/>
      </c>
      <c r="F374" s="17" t="str">
        <f t="shared" si="11"/>
        <v/>
      </c>
    </row>
    <row r="375" spans="1:6" x14ac:dyDescent="0.25">
      <c r="A375" s="15"/>
      <c r="B375" s="15"/>
      <c r="C375" s="81"/>
      <c r="D375" s="82"/>
      <c r="E375" s="80" t="str">
        <f t="shared" si="10"/>
        <v/>
      </c>
      <c r="F375" s="17" t="str">
        <f t="shared" si="11"/>
        <v/>
      </c>
    </row>
    <row r="376" spans="1:6" x14ac:dyDescent="0.25">
      <c r="A376" s="15"/>
      <c r="B376" s="15"/>
      <c r="C376" s="81"/>
      <c r="D376" s="82"/>
      <c r="E376" s="80" t="str">
        <f t="shared" si="10"/>
        <v/>
      </c>
      <c r="F376" s="17" t="str">
        <f t="shared" si="11"/>
        <v/>
      </c>
    </row>
    <row r="377" spans="1:6" x14ac:dyDescent="0.25">
      <c r="A377" s="15"/>
      <c r="B377" s="15"/>
      <c r="C377" s="81"/>
      <c r="D377" s="82"/>
      <c r="E377" s="80" t="str">
        <f t="shared" si="10"/>
        <v/>
      </c>
      <c r="F377" s="17" t="str">
        <f t="shared" si="11"/>
        <v/>
      </c>
    </row>
    <row r="378" spans="1:6" x14ac:dyDescent="0.25">
      <c r="A378" s="15"/>
      <c r="B378" s="15"/>
      <c r="C378" s="81"/>
      <c r="D378" s="82"/>
      <c r="E378" s="80" t="str">
        <f t="shared" si="10"/>
        <v/>
      </c>
      <c r="F378" s="17" t="str">
        <f t="shared" si="11"/>
        <v/>
      </c>
    </row>
    <row r="379" spans="1:6" x14ac:dyDescent="0.25">
      <c r="A379" s="15"/>
      <c r="B379" s="15"/>
      <c r="C379" s="81"/>
      <c r="D379" s="82"/>
      <c r="E379" s="80" t="str">
        <f t="shared" si="10"/>
        <v/>
      </c>
      <c r="F379" s="17" t="str">
        <f t="shared" si="11"/>
        <v/>
      </c>
    </row>
    <row r="380" spans="1:6" x14ac:dyDescent="0.25">
      <c r="A380" s="15"/>
      <c r="B380" s="15"/>
      <c r="C380" s="81"/>
      <c r="D380" s="82"/>
      <c r="E380" s="80" t="str">
        <f t="shared" si="10"/>
        <v/>
      </c>
      <c r="F380" s="17" t="str">
        <f t="shared" si="11"/>
        <v/>
      </c>
    </row>
    <row r="381" spans="1:6" x14ac:dyDescent="0.25">
      <c r="A381" s="15"/>
      <c r="B381" s="15"/>
      <c r="C381" s="81"/>
      <c r="D381" s="82"/>
      <c r="E381" s="80" t="str">
        <f t="shared" si="10"/>
        <v/>
      </c>
      <c r="F381" s="17" t="str">
        <f t="shared" si="11"/>
        <v/>
      </c>
    </row>
    <row r="382" spans="1:6" x14ac:dyDescent="0.25">
      <c r="A382" s="15"/>
      <c r="B382" s="15"/>
      <c r="C382" s="81"/>
      <c r="D382" s="82"/>
      <c r="E382" s="80" t="str">
        <f t="shared" si="10"/>
        <v/>
      </c>
      <c r="F382" s="17" t="str">
        <f t="shared" si="11"/>
        <v/>
      </c>
    </row>
    <row r="383" spans="1:6" x14ac:dyDescent="0.25">
      <c r="A383" s="15"/>
      <c r="B383" s="15"/>
      <c r="C383" s="81"/>
      <c r="D383" s="82"/>
      <c r="E383" s="80" t="str">
        <f t="shared" si="10"/>
        <v/>
      </c>
      <c r="F383" s="17" t="str">
        <f t="shared" si="11"/>
        <v/>
      </c>
    </row>
    <row r="384" spans="1:6" x14ac:dyDescent="0.25">
      <c r="A384" s="15"/>
      <c r="B384" s="15"/>
      <c r="C384" s="81"/>
      <c r="D384" s="82"/>
      <c r="E384" s="80" t="str">
        <f t="shared" si="10"/>
        <v/>
      </c>
      <c r="F384" s="17" t="str">
        <f t="shared" si="11"/>
        <v/>
      </c>
    </row>
    <row r="385" spans="1:6" x14ac:dyDescent="0.25">
      <c r="A385" s="15"/>
      <c r="B385" s="15"/>
      <c r="C385" s="81"/>
      <c r="D385" s="82"/>
      <c r="E385" s="80" t="str">
        <f t="shared" si="10"/>
        <v/>
      </c>
      <c r="F385" s="17" t="str">
        <f t="shared" si="11"/>
        <v/>
      </c>
    </row>
    <row r="386" spans="1:6" x14ac:dyDescent="0.25">
      <c r="A386" s="15"/>
      <c r="B386" s="15"/>
      <c r="C386" s="81"/>
      <c r="D386" s="82"/>
      <c r="E386" s="80" t="str">
        <f t="shared" si="10"/>
        <v/>
      </c>
      <c r="F386" s="17" t="str">
        <f t="shared" si="11"/>
        <v/>
      </c>
    </row>
    <row r="387" spans="1:6" x14ac:dyDescent="0.25">
      <c r="A387" s="15"/>
      <c r="B387" s="15"/>
      <c r="C387" s="81"/>
      <c r="D387" s="82"/>
      <c r="E387" s="80" t="str">
        <f t="shared" si="10"/>
        <v/>
      </c>
      <c r="F387" s="17" t="str">
        <f t="shared" si="11"/>
        <v/>
      </c>
    </row>
    <row r="388" spans="1:6" x14ac:dyDescent="0.25">
      <c r="A388" s="15"/>
      <c r="B388" s="15"/>
      <c r="C388" s="81"/>
      <c r="D388" s="82"/>
      <c r="E388" s="80" t="str">
        <f t="shared" si="10"/>
        <v/>
      </c>
      <c r="F388" s="17" t="str">
        <f t="shared" si="11"/>
        <v/>
      </c>
    </row>
    <row r="389" spans="1:6" x14ac:dyDescent="0.25">
      <c r="A389" s="15"/>
      <c r="B389" s="15"/>
      <c r="C389" s="81"/>
      <c r="D389" s="82"/>
      <c r="E389" s="80" t="str">
        <f t="shared" si="10"/>
        <v/>
      </c>
      <c r="F389" s="17" t="str">
        <f t="shared" si="11"/>
        <v/>
      </c>
    </row>
    <row r="390" spans="1:6" x14ac:dyDescent="0.25">
      <c r="A390" s="15"/>
      <c r="B390" s="15"/>
      <c r="C390" s="81"/>
      <c r="D390" s="82"/>
      <c r="E390" s="80" t="str">
        <f t="shared" si="10"/>
        <v/>
      </c>
      <c r="F390" s="17" t="str">
        <f t="shared" si="11"/>
        <v/>
      </c>
    </row>
    <row r="391" spans="1:6" x14ac:dyDescent="0.25">
      <c r="A391" s="15"/>
      <c r="B391" s="15"/>
      <c r="C391" s="81"/>
      <c r="D391" s="82"/>
      <c r="E391" s="80" t="str">
        <f t="shared" si="10"/>
        <v/>
      </c>
      <c r="F391" s="17" t="str">
        <f t="shared" si="11"/>
        <v/>
      </c>
    </row>
    <row r="392" spans="1:6" x14ac:dyDescent="0.25">
      <c r="A392" s="15"/>
      <c r="B392" s="15"/>
      <c r="C392" s="81"/>
      <c r="D392" s="82"/>
      <c r="E392" s="80" t="str">
        <f t="shared" si="10"/>
        <v/>
      </c>
      <c r="F392" s="17" t="str">
        <f t="shared" si="11"/>
        <v/>
      </c>
    </row>
    <row r="393" spans="1:6" x14ac:dyDescent="0.25">
      <c r="A393" s="15"/>
      <c r="B393" s="15"/>
      <c r="C393" s="81"/>
      <c r="D393" s="82"/>
      <c r="E393" s="80" t="str">
        <f t="shared" ref="E393:E456" si="12">IF(AND(ISNUMBER(C393),ISNUMBER(D393),NOT(OR(C393=0,D393=0))),C393*D393/70,"")</f>
        <v/>
      </c>
      <c r="F393" s="17" t="str">
        <f t="shared" ref="F393:F456" si="13">IF((B393-A393)&gt;1, "Helgprov? Glöm inte att justera volymen till ett dygnsmedel.","")</f>
        <v/>
      </c>
    </row>
    <row r="394" spans="1:6" x14ac:dyDescent="0.25">
      <c r="A394" s="15"/>
      <c r="B394" s="15"/>
      <c r="C394" s="81"/>
      <c r="D394" s="82"/>
      <c r="E394" s="80" t="str">
        <f t="shared" si="12"/>
        <v/>
      </c>
      <c r="F394" s="17" t="str">
        <f t="shared" si="13"/>
        <v/>
      </c>
    </row>
    <row r="395" spans="1:6" x14ac:dyDescent="0.25">
      <c r="A395" s="15"/>
      <c r="B395" s="15"/>
      <c r="C395" s="81"/>
      <c r="D395" s="82"/>
      <c r="E395" s="80" t="str">
        <f t="shared" si="12"/>
        <v/>
      </c>
      <c r="F395" s="17" t="str">
        <f t="shared" si="13"/>
        <v/>
      </c>
    </row>
    <row r="396" spans="1:6" x14ac:dyDescent="0.25">
      <c r="A396" s="15"/>
      <c r="B396" s="15"/>
      <c r="C396" s="81"/>
      <c r="D396" s="82"/>
      <c r="E396" s="80" t="str">
        <f t="shared" si="12"/>
        <v/>
      </c>
      <c r="F396" s="17" t="str">
        <f t="shared" si="13"/>
        <v/>
      </c>
    </row>
    <row r="397" spans="1:6" x14ac:dyDescent="0.25">
      <c r="A397" s="15"/>
      <c r="B397" s="15"/>
      <c r="C397" s="81"/>
      <c r="D397" s="82"/>
      <c r="E397" s="80" t="str">
        <f t="shared" si="12"/>
        <v/>
      </c>
      <c r="F397" s="17" t="str">
        <f t="shared" si="13"/>
        <v/>
      </c>
    </row>
    <row r="398" spans="1:6" x14ac:dyDescent="0.25">
      <c r="A398" s="15"/>
      <c r="B398" s="15"/>
      <c r="C398" s="81"/>
      <c r="D398" s="82"/>
      <c r="E398" s="80" t="str">
        <f t="shared" si="12"/>
        <v/>
      </c>
      <c r="F398" s="17" t="str">
        <f t="shared" si="13"/>
        <v/>
      </c>
    </row>
    <row r="399" spans="1:6" x14ac:dyDescent="0.25">
      <c r="A399" s="15"/>
      <c r="B399" s="15"/>
      <c r="C399" s="81"/>
      <c r="D399" s="82"/>
      <c r="E399" s="80" t="str">
        <f t="shared" si="12"/>
        <v/>
      </c>
      <c r="F399" s="17" t="str">
        <f t="shared" si="13"/>
        <v/>
      </c>
    </row>
    <row r="400" spans="1:6" x14ac:dyDescent="0.25">
      <c r="A400" s="15"/>
      <c r="B400" s="15"/>
      <c r="C400" s="81"/>
      <c r="D400" s="82"/>
      <c r="E400" s="80" t="str">
        <f t="shared" si="12"/>
        <v/>
      </c>
      <c r="F400" s="17" t="str">
        <f t="shared" si="13"/>
        <v/>
      </c>
    </row>
    <row r="401" spans="1:6" x14ac:dyDescent="0.25">
      <c r="A401" s="15"/>
      <c r="B401" s="15"/>
      <c r="C401" s="81"/>
      <c r="D401" s="82"/>
      <c r="E401" s="80" t="str">
        <f t="shared" si="12"/>
        <v/>
      </c>
      <c r="F401" s="17" t="str">
        <f t="shared" si="13"/>
        <v/>
      </c>
    </row>
    <row r="402" spans="1:6" x14ac:dyDescent="0.25">
      <c r="A402" s="15"/>
      <c r="B402" s="15"/>
      <c r="C402" s="81"/>
      <c r="D402" s="82"/>
      <c r="E402" s="80" t="str">
        <f t="shared" si="12"/>
        <v/>
      </c>
      <c r="F402" s="17" t="str">
        <f t="shared" si="13"/>
        <v/>
      </c>
    </row>
    <row r="403" spans="1:6" x14ac:dyDescent="0.25">
      <c r="A403" s="15"/>
      <c r="B403" s="15"/>
      <c r="C403" s="81"/>
      <c r="D403" s="82"/>
      <c r="E403" s="80" t="str">
        <f t="shared" si="12"/>
        <v/>
      </c>
      <c r="F403" s="17" t="str">
        <f t="shared" si="13"/>
        <v/>
      </c>
    </row>
    <row r="404" spans="1:6" x14ac:dyDescent="0.25">
      <c r="A404" s="15"/>
      <c r="B404" s="15"/>
      <c r="C404" s="81"/>
      <c r="D404" s="82"/>
      <c r="E404" s="80" t="str">
        <f t="shared" si="12"/>
        <v/>
      </c>
      <c r="F404" s="17" t="str">
        <f t="shared" si="13"/>
        <v/>
      </c>
    </row>
    <row r="405" spans="1:6" x14ac:dyDescent="0.25">
      <c r="A405" s="15"/>
      <c r="B405" s="15"/>
      <c r="C405" s="81"/>
      <c r="D405" s="82"/>
      <c r="E405" s="80" t="str">
        <f t="shared" si="12"/>
        <v/>
      </c>
      <c r="F405" s="17" t="str">
        <f t="shared" si="13"/>
        <v/>
      </c>
    </row>
    <row r="406" spans="1:6" x14ac:dyDescent="0.25">
      <c r="A406" s="15"/>
      <c r="B406" s="15"/>
      <c r="C406" s="81"/>
      <c r="D406" s="82"/>
      <c r="E406" s="80" t="str">
        <f t="shared" si="12"/>
        <v/>
      </c>
      <c r="F406" s="17" t="str">
        <f t="shared" si="13"/>
        <v/>
      </c>
    </row>
    <row r="407" spans="1:6" x14ac:dyDescent="0.25">
      <c r="A407" s="15"/>
      <c r="B407" s="15"/>
      <c r="C407" s="81"/>
      <c r="D407" s="82"/>
      <c r="E407" s="80" t="str">
        <f t="shared" si="12"/>
        <v/>
      </c>
      <c r="F407" s="17" t="str">
        <f t="shared" si="13"/>
        <v/>
      </c>
    </row>
    <row r="408" spans="1:6" x14ac:dyDescent="0.25">
      <c r="A408" s="15"/>
      <c r="B408" s="15"/>
      <c r="C408" s="81"/>
      <c r="D408" s="82"/>
      <c r="E408" s="80" t="str">
        <f t="shared" si="12"/>
        <v/>
      </c>
      <c r="F408" s="17" t="str">
        <f t="shared" si="13"/>
        <v/>
      </c>
    </row>
    <row r="409" spans="1:6" x14ac:dyDescent="0.25">
      <c r="A409" s="15"/>
      <c r="B409" s="15"/>
      <c r="C409" s="81"/>
      <c r="D409" s="82"/>
      <c r="E409" s="80" t="str">
        <f t="shared" si="12"/>
        <v/>
      </c>
      <c r="F409" s="17" t="str">
        <f t="shared" si="13"/>
        <v/>
      </c>
    </row>
    <row r="410" spans="1:6" x14ac:dyDescent="0.25">
      <c r="A410" s="15"/>
      <c r="B410" s="15"/>
      <c r="C410" s="81"/>
      <c r="D410" s="82"/>
      <c r="E410" s="80" t="str">
        <f t="shared" si="12"/>
        <v/>
      </c>
      <c r="F410" s="17" t="str">
        <f t="shared" si="13"/>
        <v/>
      </c>
    </row>
    <row r="411" spans="1:6" x14ac:dyDescent="0.25">
      <c r="A411" s="15"/>
      <c r="B411" s="15"/>
      <c r="C411" s="81"/>
      <c r="D411" s="82"/>
      <c r="E411" s="80" t="str">
        <f t="shared" si="12"/>
        <v/>
      </c>
      <c r="F411" s="17" t="str">
        <f t="shared" si="13"/>
        <v/>
      </c>
    </row>
    <row r="412" spans="1:6" x14ac:dyDescent="0.25">
      <c r="A412" s="15"/>
      <c r="B412" s="15"/>
      <c r="C412" s="81"/>
      <c r="D412" s="82"/>
      <c r="E412" s="80" t="str">
        <f t="shared" si="12"/>
        <v/>
      </c>
      <c r="F412" s="17" t="str">
        <f t="shared" si="13"/>
        <v/>
      </c>
    </row>
    <row r="413" spans="1:6" x14ac:dyDescent="0.25">
      <c r="A413" s="15"/>
      <c r="B413" s="15"/>
      <c r="C413" s="81"/>
      <c r="D413" s="82"/>
      <c r="E413" s="80" t="str">
        <f t="shared" si="12"/>
        <v/>
      </c>
      <c r="F413" s="17" t="str">
        <f t="shared" si="13"/>
        <v/>
      </c>
    </row>
    <row r="414" spans="1:6" x14ac:dyDescent="0.25">
      <c r="A414" s="15"/>
      <c r="B414" s="15"/>
      <c r="C414" s="81"/>
      <c r="D414" s="82"/>
      <c r="E414" s="80" t="str">
        <f t="shared" si="12"/>
        <v/>
      </c>
      <c r="F414" s="17" t="str">
        <f t="shared" si="13"/>
        <v/>
      </c>
    </row>
    <row r="415" spans="1:6" x14ac:dyDescent="0.25">
      <c r="A415" s="15"/>
      <c r="B415" s="15"/>
      <c r="C415" s="81"/>
      <c r="D415" s="82"/>
      <c r="E415" s="80" t="str">
        <f t="shared" si="12"/>
        <v/>
      </c>
      <c r="F415" s="17" t="str">
        <f t="shared" si="13"/>
        <v/>
      </c>
    </row>
    <row r="416" spans="1:6" x14ac:dyDescent="0.25">
      <c r="A416" s="15"/>
      <c r="B416" s="15"/>
      <c r="C416" s="81"/>
      <c r="D416" s="82"/>
      <c r="E416" s="80" t="str">
        <f t="shared" si="12"/>
        <v/>
      </c>
      <c r="F416" s="17" t="str">
        <f t="shared" si="13"/>
        <v/>
      </c>
    </row>
    <row r="417" spans="1:6" x14ac:dyDescent="0.25">
      <c r="A417" s="15"/>
      <c r="B417" s="15"/>
      <c r="C417" s="81"/>
      <c r="D417" s="82"/>
      <c r="E417" s="80" t="str">
        <f t="shared" si="12"/>
        <v/>
      </c>
      <c r="F417" s="17" t="str">
        <f t="shared" si="13"/>
        <v/>
      </c>
    </row>
    <row r="418" spans="1:6" x14ac:dyDescent="0.25">
      <c r="A418" s="15"/>
      <c r="B418" s="15"/>
      <c r="C418" s="81"/>
      <c r="D418" s="82"/>
      <c r="E418" s="80" t="str">
        <f t="shared" si="12"/>
        <v/>
      </c>
      <c r="F418" s="17" t="str">
        <f t="shared" si="13"/>
        <v/>
      </c>
    </row>
    <row r="419" spans="1:6" x14ac:dyDescent="0.25">
      <c r="A419" s="15"/>
      <c r="B419" s="15"/>
      <c r="C419" s="81"/>
      <c r="D419" s="82"/>
      <c r="E419" s="80" t="str">
        <f t="shared" si="12"/>
        <v/>
      </c>
      <c r="F419" s="17" t="str">
        <f t="shared" si="13"/>
        <v/>
      </c>
    </row>
    <row r="420" spans="1:6" x14ac:dyDescent="0.25">
      <c r="A420" s="15"/>
      <c r="B420" s="15"/>
      <c r="C420" s="81"/>
      <c r="D420" s="82"/>
      <c r="E420" s="80" t="str">
        <f t="shared" si="12"/>
        <v/>
      </c>
      <c r="F420" s="17" t="str">
        <f t="shared" si="13"/>
        <v/>
      </c>
    </row>
    <row r="421" spans="1:6" x14ac:dyDescent="0.25">
      <c r="A421" s="15"/>
      <c r="B421" s="15"/>
      <c r="C421" s="81"/>
      <c r="D421" s="82"/>
      <c r="E421" s="80" t="str">
        <f t="shared" si="12"/>
        <v/>
      </c>
      <c r="F421" s="17" t="str">
        <f t="shared" si="13"/>
        <v/>
      </c>
    </row>
    <row r="422" spans="1:6" x14ac:dyDescent="0.25">
      <c r="A422" s="15"/>
      <c r="B422" s="15"/>
      <c r="C422" s="81"/>
      <c r="D422" s="82"/>
      <c r="E422" s="80" t="str">
        <f t="shared" si="12"/>
        <v/>
      </c>
      <c r="F422" s="17" t="str">
        <f t="shared" si="13"/>
        <v/>
      </c>
    </row>
    <row r="423" spans="1:6" x14ac:dyDescent="0.25">
      <c r="A423" s="15"/>
      <c r="B423" s="15"/>
      <c r="C423" s="81"/>
      <c r="D423" s="82"/>
      <c r="E423" s="80" t="str">
        <f t="shared" si="12"/>
        <v/>
      </c>
      <c r="F423" s="17" t="str">
        <f t="shared" si="13"/>
        <v/>
      </c>
    </row>
    <row r="424" spans="1:6" x14ac:dyDescent="0.25">
      <c r="A424" s="15"/>
      <c r="B424" s="15"/>
      <c r="C424" s="81"/>
      <c r="D424" s="82"/>
      <c r="E424" s="80" t="str">
        <f t="shared" si="12"/>
        <v/>
      </c>
      <c r="F424" s="17" t="str">
        <f t="shared" si="13"/>
        <v/>
      </c>
    </row>
    <row r="425" spans="1:6" x14ac:dyDescent="0.25">
      <c r="A425" s="15"/>
      <c r="B425" s="15"/>
      <c r="C425" s="81"/>
      <c r="D425" s="82"/>
      <c r="E425" s="80" t="str">
        <f t="shared" si="12"/>
        <v/>
      </c>
      <c r="F425" s="17" t="str">
        <f t="shared" si="13"/>
        <v/>
      </c>
    </row>
    <row r="426" spans="1:6" x14ac:dyDescent="0.25">
      <c r="A426" s="15"/>
      <c r="B426" s="15"/>
      <c r="C426" s="81"/>
      <c r="D426" s="82"/>
      <c r="E426" s="80" t="str">
        <f t="shared" si="12"/>
        <v/>
      </c>
      <c r="F426" s="17" t="str">
        <f t="shared" si="13"/>
        <v/>
      </c>
    </row>
    <row r="427" spans="1:6" x14ac:dyDescent="0.25">
      <c r="A427" s="15"/>
      <c r="B427" s="15"/>
      <c r="C427" s="81"/>
      <c r="D427" s="82"/>
      <c r="E427" s="80" t="str">
        <f t="shared" si="12"/>
        <v/>
      </c>
      <c r="F427" s="17" t="str">
        <f t="shared" si="13"/>
        <v/>
      </c>
    </row>
    <row r="428" spans="1:6" x14ac:dyDescent="0.25">
      <c r="A428" s="15"/>
      <c r="B428" s="15"/>
      <c r="C428" s="81"/>
      <c r="D428" s="82"/>
      <c r="E428" s="80" t="str">
        <f t="shared" si="12"/>
        <v/>
      </c>
      <c r="F428" s="17" t="str">
        <f t="shared" si="13"/>
        <v/>
      </c>
    </row>
    <row r="429" spans="1:6" x14ac:dyDescent="0.25">
      <c r="A429" s="15"/>
      <c r="B429" s="15"/>
      <c r="C429" s="81"/>
      <c r="D429" s="82"/>
      <c r="E429" s="80" t="str">
        <f t="shared" si="12"/>
        <v/>
      </c>
      <c r="F429" s="17" t="str">
        <f t="shared" si="13"/>
        <v/>
      </c>
    </row>
    <row r="430" spans="1:6" x14ac:dyDescent="0.25">
      <c r="A430" s="15"/>
      <c r="B430" s="15"/>
      <c r="C430" s="81"/>
      <c r="D430" s="82"/>
      <c r="E430" s="80" t="str">
        <f t="shared" si="12"/>
        <v/>
      </c>
      <c r="F430" s="17" t="str">
        <f t="shared" si="13"/>
        <v/>
      </c>
    </row>
    <row r="431" spans="1:6" x14ac:dyDescent="0.25">
      <c r="A431" s="15"/>
      <c r="B431" s="15"/>
      <c r="C431" s="81"/>
      <c r="D431" s="82"/>
      <c r="E431" s="80" t="str">
        <f t="shared" si="12"/>
        <v/>
      </c>
      <c r="F431" s="17" t="str">
        <f t="shared" si="13"/>
        <v/>
      </c>
    </row>
    <row r="432" spans="1:6" x14ac:dyDescent="0.25">
      <c r="A432" s="15"/>
      <c r="B432" s="15"/>
      <c r="C432" s="81"/>
      <c r="D432" s="82"/>
      <c r="E432" s="80" t="str">
        <f t="shared" si="12"/>
        <v/>
      </c>
      <c r="F432" s="17" t="str">
        <f t="shared" si="13"/>
        <v/>
      </c>
    </row>
    <row r="433" spans="1:6" x14ac:dyDescent="0.25">
      <c r="A433" s="15"/>
      <c r="B433" s="15"/>
      <c r="C433" s="81"/>
      <c r="D433" s="82"/>
      <c r="E433" s="80" t="str">
        <f t="shared" si="12"/>
        <v/>
      </c>
      <c r="F433" s="17" t="str">
        <f t="shared" si="13"/>
        <v/>
      </c>
    </row>
    <row r="434" spans="1:6" x14ac:dyDescent="0.25">
      <c r="A434" s="15"/>
      <c r="B434" s="15"/>
      <c r="C434" s="81"/>
      <c r="D434" s="82"/>
      <c r="E434" s="80" t="str">
        <f t="shared" si="12"/>
        <v/>
      </c>
      <c r="F434" s="17" t="str">
        <f t="shared" si="13"/>
        <v/>
      </c>
    </row>
    <row r="435" spans="1:6" x14ac:dyDescent="0.25">
      <c r="A435" s="15"/>
      <c r="B435" s="15"/>
      <c r="C435" s="81"/>
      <c r="D435" s="82"/>
      <c r="E435" s="80" t="str">
        <f t="shared" si="12"/>
        <v/>
      </c>
      <c r="F435" s="17" t="str">
        <f t="shared" si="13"/>
        <v/>
      </c>
    </row>
    <row r="436" spans="1:6" x14ac:dyDescent="0.25">
      <c r="A436" s="15"/>
      <c r="B436" s="15"/>
      <c r="C436" s="81"/>
      <c r="D436" s="82"/>
      <c r="E436" s="80" t="str">
        <f t="shared" si="12"/>
        <v/>
      </c>
      <c r="F436" s="17" t="str">
        <f t="shared" si="13"/>
        <v/>
      </c>
    </row>
    <row r="437" spans="1:6" x14ac:dyDescent="0.25">
      <c r="A437" s="15"/>
      <c r="B437" s="15"/>
      <c r="C437" s="81"/>
      <c r="D437" s="82"/>
      <c r="E437" s="80" t="str">
        <f t="shared" si="12"/>
        <v/>
      </c>
      <c r="F437" s="17" t="str">
        <f t="shared" si="13"/>
        <v/>
      </c>
    </row>
    <row r="438" spans="1:6" x14ac:dyDescent="0.25">
      <c r="A438" s="15"/>
      <c r="B438" s="15"/>
      <c r="C438" s="81"/>
      <c r="D438" s="82"/>
      <c r="E438" s="80" t="str">
        <f t="shared" si="12"/>
        <v/>
      </c>
      <c r="F438" s="17" t="str">
        <f t="shared" si="13"/>
        <v/>
      </c>
    </row>
    <row r="439" spans="1:6" x14ac:dyDescent="0.25">
      <c r="A439" s="15"/>
      <c r="B439" s="15"/>
      <c r="C439" s="81"/>
      <c r="D439" s="82"/>
      <c r="E439" s="80" t="str">
        <f t="shared" si="12"/>
        <v/>
      </c>
      <c r="F439" s="17" t="str">
        <f t="shared" si="13"/>
        <v/>
      </c>
    </row>
    <row r="440" spans="1:6" x14ac:dyDescent="0.25">
      <c r="A440" s="15"/>
      <c r="B440" s="15"/>
      <c r="C440" s="81"/>
      <c r="D440" s="82"/>
      <c r="E440" s="80" t="str">
        <f t="shared" si="12"/>
        <v/>
      </c>
      <c r="F440" s="17" t="str">
        <f t="shared" si="13"/>
        <v/>
      </c>
    </row>
    <row r="441" spans="1:6" x14ac:dyDescent="0.25">
      <c r="A441" s="15"/>
      <c r="B441" s="15"/>
      <c r="C441" s="81"/>
      <c r="D441" s="82"/>
      <c r="E441" s="80" t="str">
        <f t="shared" si="12"/>
        <v/>
      </c>
      <c r="F441" s="17" t="str">
        <f t="shared" si="13"/>
        <v/>
      </c>
    </row>
    <row r="442" spans="1:6" x14ac:dyDescent="0.25">
      <c r="A442" s="15"/>
      <c r="B442" s="15"/>
      <c r="C442" s="81"/>
      <c r="D442" s="82"/>
      <c r="E442" s="80" t="str">
        <f t="shared" si="12"/>
        <v/>
      </c>
      <c r="F442" s="17" t="str">
        <f t="shared" si="13"/>
        <v/>
      </c>
    </row>
    <row r="443" spans="1:6" x14ac:dyDescent="0.25">
      <c r="A443" s="15"/>
      <c r="B443" s="15"/>
      <c r="C443" s="81"/>
      <c r="D443" s="82"/>
      <c r="E443" s="80" t="str">
        <f t="shared" si="12"/>
        <v/>
      </c>
      <c r="F443" s="17" t="str">
        <f t="shared" si="13"/>
        <v/>
      </c>
    </row>
    <row r="444" spans="1:6" x14ac:dyDescent="0.25">
      <c r="A444" s="15"/>
      <c r="B444" s="15"/>
      <c r="C444" s="81"/>
      <c r="D444" s="82"/>
      <c r="E444" s="80" t="str">
        <f t="shared" si="12"/>
        <v/>
      </c>
      <c r="F444" s="17" t="str">
        <f t="shared" si="13"/>
        <v/>
      </c>
    </row>
    <row r="445" spans="1:6" x14ac:dyDescent="0.25">
      <c r="A445" s="15"/>
      <c r="B445" s="15"/>
      <c r="C445" s="81"/>
      <c r="D445" s="82"/>
      <c r="E445" s="80" t="str">
        <f t="shared" si="12"/>
        <v/>
      </c>
      <c r="F445" s="17" t="str">
        <f t="shared" si="13"/>
        <v/>
      </c>
    </row>
    <row r="446" spans="1:6" x14ac:dyDescent="0.25">
      <c r="A446" s="15"/>
      <c r="B446" s="15"/>
      <c r="C446" s="78"/>
      <c r="D446" s="82"/>
      <c r="E446" s="80" t="str">
        <f t="shared" si="12"/>
        <v/>
      </c>
      <c r="F446" s="17" t="str">
        <f t="shared" si="13"/>
        <v/>
      </c>
    </row>
    <row r="447" spans="1:6" x14ac:dyDescent="0.25">
      <c r="A447" s="15"/>
      <c r="B447" s="15"/>
      <c r="C447" s="78"/>
      <c r="D447" s="82"/>
      <c r="E447" s="80" t="str">
        <f t="shared" si="12"/>
        <v/>
      </c>
      <c r="F447" s="17" t="str">
        <f t="shared" si="13"/>
        <v/>
      </c>
    </row>
    <row r="448" spans="1:6" x14ac:dyDescent="0.25">
      <c r="A448" s="15"/>
      <c r="B448" s="15"/>
      <c r="C448" s="78"/>
      <c r="D448" s="82"/>
      <c r="E448" s="80" t="str">
        <f t="shared" si="12"/>
        <v/>
      </c>
      <c r="F448" s="17" t="str">
        <f t="shared" si="13"/>
        <v/>
      </c>
    </row>
    <row r="449" spans="1:6" x14ac:dyDescent="0.25">
      <c r="A449" s="15"/>
      <c r="B449" s="15"/>
      <c r="C449" s="78"/>
      <c r="D449" s="82"/>
      <c r="E449" s="80" t="str">
        <f t="shared" si="12"/>
        <v/>
      </c>
      <c r="F449" s="17" t="str">
        <f t="shared" si="13"/>
        <v/>
      </c>
    </row>
    <row r="450" spans="1:6" x14ac:dyDescent="0.25">
      <c r="A450" s="15"/>
      <c r="B450" s="15"/>
      <c r="C450" s="78"/>
      <c r="D450" s="82"/>
      <c r="E450" s="80" t="str">
        <f t="shared" si="12"/>
        <v/>
      </c>
      <c r="F450" s="17" t="str">
        <f t="shared" si="13"/>
        <v/>
      </c>
    </row>
    <row r="451" spans="1:6" x14ac:dyDescent="0.25">
      <c r="A451" s="15"/>
      <c r="B451" s="15"/>
      <c r="C451" s="78"/>
      <c r="D451" s="82"/>
      <c r="E451" s="80" t="str">
        <f t="shared" si="12"/>
        <v/>
      </c>
      <c r="F451" s="17" t="str">
        <f t="shared" si="13"/>
        <v/>
      </c>
    </row>
    <row r="452" spans="1:6" x14ac:dyDescent="0.25">
      <c r="A452" s="15"/>
      <c r="B452" s="15"/>
      <c r="C452" s="78"/>
      <c r="D452" s="82"/>
      <c r="E452" s="80" t="str">
        <f t="shared" si="12"/>
        <v/>
      </c>
      <c r="F452" s="17" t="str">
        <f t="shared" si="13"/>
        <v/>
      </c>
    </row>
    <row r="453" spans="1:6" x14ac:dyDescent="0.25">
      <c r="A453" s="15"/>
      <c r="B453" s="15"/>
      <c r="C453" s="78"/>
      <c r="D453" s="82"/>
      <c r="E453" s="80" t="str">
        <f t="shared" si="12"/>
        <v/>
      </c>
      <c r="F453" s="17" t="str">
        <f t="shared" si="13"/>
        <v/>
      </c>
    </row>
    <row r="454" spans="1:6" x14ac:dyDescent="0.25">
      <c r="A454" s="15"/>
      <c r="B454" s="15"/>
      <c r="C454" s="78"/>
      <c r="D454" s="82"/>
      <c r="E454" s="80" t="str">
        <f t="shared" si="12"/>
        <v/>
      </c>
      <c r="F454" s="17" t="str">
        <f t="shared" si="13"/>
        <v/>
      </c>
    </row>
    <row r="455" spans="1:6" x14ac:dyDescent="0.25">
      <c r="A455" s="15"/>
      <c r="B455" s="15"/>
      <c r="C455" s="78"/>
      <c r="D455" s="82"/>
      <c r="E455" s="80" t="str">
        <f t="shared" si="12"/>
        <v/>
      </c>
      <c r="F455" s="17" t="str">
        <f t="shared" si="13"/>
        <v/>
      </c>
    </row>
    <row r="456" spans="1:6" x14ac:dyDescent="0.25">
      <c r="A456" s="15"/>
      <c r="B456" s="15"/>
      <c r="C456" s="78"/>
      <c r="D456" s="82"/>
      <c r="E456" s="80" t="str">
        <f t="shared" si="12"/>
        <v/>
      </c>
      <c r="F456" s="17" t="str">
        <f t="shared" si="13"/>
        <v/>
      </c>
    </row>
    <row r="457" spans="1:6" x14ac:dyDescent="0.25">
      <c r="A457" s="15"/>
      <c r="B457" s="15"/>
      <c r="C457" s="78"/>
      <c r="D457" s="82"/>
      <c r="E457" s="80" t="str">
        <f t="shared" ref="E457:E520" si="14">IF(AND(ISNUMBER(C457),ISNUMBER(D457),NOT(OR(C457=0,D457=0))),C457*D457/70,"")</f>
        <v/>
      </c>
      <c r="F457" s="17" t="str">
        <f t="shared" ref="F457:F520" si="15">IF((B457-A457)&gt;1, "Helgprov? Glöm inte att justera volymen till ett dygnsmedel.","")</f>
        <v/>
      </c>
    </row>
    <row r="458" spans="1:6" x14ac:dyDescent="0.25">
      <c r="A458" s="15"/>
      <c r="B458" s="15"/>
      <c r="C458" s="78"/>
      <c r="D458" s="82"/>
      <c r="E458" s="80" t="str">
        <f t="shared" si="14"/>
        <v/>
      </c>
      <c r="F458" s="17" t="str">
        <f t="shared" si="15"/>
        <v/>
      </c>
    </row>
    <row r="459" spans="1:6" x14ac:dyDescent="0.25">
      <c r="A459" s="15"/>
      <c r="B459" s="15"/>
      <c r="C459" s="78"/>
      <c r="D459" s="82"/>
      <c r="E459" s="80" t="str">
        <f t="shared" si="14"/>
        <v/>
      </c>
      <c r="F459" s="17" t="str">
        <f t="shared" si="15"/>
        <v/>
      </c>
    </row>
    <row r="460" spans="1:6" x14ac:dyDescent="0.25">
      <c r="A460" s="15"/>
      <c r="B460" s="15"/>
      <c r="C460" s="78"/>
      <c r="D460" s="82"/>
      <c r="E460" s="80" t="str">
        <f t="shared" si="14"/>
        <v/>
      </c>
      <c r="F460" s="17" t="str">
        <f t="shared" si="15"/>
        <v/>
      </c>
    </row>
    <row r="461" spans="1:6" x14ac:dyDescent="0.25">
      <c r="A461" s="15"/>
      <c r="B461" s="15"/>
      <c r="C461" s="78"/>
      <c r="D461" s="82"/>
      <c r="E461" s="80" t="str">
        <f t="shared" si="14"/>
        <v/>
      </c>
      <c r="F461" s="17" t="str">
        <f t="shared" si="15"/>
        <v/>
      </c>
    </row>
    <row r="462" spans="1:6" x14ac:dyDescent="0.25">
      <c r="A462" s="15"/>
      <c r="B462" s="15"/>
      <c r="C462" s="78"/>
      <c r="D462" s="82"/>
      <c r="E462" s="80" t="str">
        <f t="shared" si="14"/>
        <v/>
      </c>
      <c r="F462" s="17" t="str">
        <f t="shared" si="15"/>
        <v/>
      </c>
    </row>
    <row r="463" spans="1:6" x14ac:dyDescent="0.25">
      <c r="A463" s="15"/>
      <c r="B463" s="15"/>
      <c r="C463" s="78"/>
      <c r="D463" s="82"/>
      <c r="E463" s="80" t="str">
        <f t="shared" si="14"/>
        <v/>
      </c>
      <c r="F463" s="17" t="str">
        <f t="shared" si="15"/>
        <v/>
      </c>
    </row>
    <row r="464" spans="1:6" x14ac:dyDescent="0.25">
      <c r="A464" s="15"/>
      <c r="B464" s="15"/>
      <c r="C464" s="78"/>
      <c r="D464" s="82"/>
      <c r="E464" s="80" t="str">
        <f t="shared" si="14"/>
        <v/>
      </c>
      <c r="F464" s="17" t="str">
        <f t="shared" si="15"/>
        <v/>
      </c>
    </row>
    <row r="465" spans="1:6" x14ac:dyDescent="0.25">
      <c r="A465" s="15"/>
      <c r="B465" s="15"/>
      <c r="C465" s="78"/>
      <c r="D465" s="82"/>
      <c r="E465" s="80" t="str">
        <f t="shared" si="14"/>
        <v/>
      </c>
      <c r="F465" s="17" t="str">
        <f t="shared" si="15"/>
        <v/>
      </c>
    </row>
    <row r="466" spans="1:6" x14ac:dyDescent="0.25">
      <c r="A466" s="15"/>
      <c r="B466" s="15"/>
      <c r="C466" s="78"/>
      <c r="D466" s="82"/>
      <c r="E466" s="80" t="str">
        <f t="shared" si="14"/>
        <v/>
      </c>
      <c r="F466" s="17" t="str">
        <f t="shared" si="15"/>
        <v/>
      </c>
    </row>
    <row r="467" spans="1:6" x14ac:dyDescent="0.25">
      <c r="A467" s="15"/>
      <c r="B467" s="15"/>
      <c r="C467" s="78"/>
      <c r="D467" s="82"/>
      <c r="E467" s="80" t="str">
        <f t="shared" si="14"/>
        <v/>
      </c>
      <c r="F467" s="17" t="str">
        <f t="shared" si="15"/>
        <v/>
      </c>
    </row>
    <row r="468" spans="1:6" x14ac:dyDescent="0.25">
      <c r="A468" s="15"/>
      <c r="B468" s="15"/>
      <c r="C468" s="78"/>
      <c r="D468" s="82"/>
      <c r="E468" s="80" t="str">
        <f t="shared" si="14"/>
        <v/>
      </c>
      <c r="F468" s="17" t="str">
        <f t="shared" si="15"/>
        <v/>
      </c>
    </row>
    <row r="469" spans="1:6" x14ac:dyDescent="0.25">
      <c r="A469" s="15"/>
      <c r="B469" s="15"/>
      <c r="C469" s="78"/>
      <c r="D469" s="82"/>
      <c r="E469" s="80" t="str">
        <f t="shared" si="14"/>
        <v/>
      </c>
      <c r="F469" s="17" t="str">
        <f t="shared" si="15"/>
        <v/>
      </c>
    </row>
    <row r="470" spans="1:6" x14ac:dyDescent="0.25">
      <c r="A470" s="15"/>
      <c r="B470" s="15"/>
      <c r="C470" s="78"/>
      <c r="D470" s="82"/>
      <c r="E470" s="80" t="str">
        <f t="shared" si="14"/>
        <v/>
      </c>
      <c r="F470" s="17" t="str">
        <f t="shared" si="15"/>
        <v/>
      </c>
    </row>
    <row r="471" spans="1:6" x14ac:dyDescent="0.25">
      <c r="A471" s="15"/>
      <c r="B471" s="15"/>
      <c r="C471" s="78"/>
      <c r="D471" s="82"/>
      <c r="E471" s="80" t="str">
        <f t="shared" si="14"/>
        <v/>
      </c>
      <c r="F471" s="17" t="str">
        <f t="shared" si="15"/>
        <v/>
      </c>
    </row>
    <row r="472" spans="1:6" x14ac:dyDescent="0.25">
      <c r="A472" s="15"/>
      <c r="B472" s="15"/>
      <c r="C472" s="78"/>
      <c r="D472" s="82"/>
      <c r="E472" s="80" t="str">
        <f t="shared" si="14"/>
        <v/>
      </c>
      <c r="F472" s="17" t="str">
        <f t="shared" si="15"/>
        <v/>
      </c>
    </row>
    <row r="473" spans="1:6" x14ac:dyDescent="0.25">
      <c r="A473" s="15"/>
      <c r="B473" s="15"/>
      <c r="C473" s="78"/>
      <c r="D473" s="82"/>
      <c r="E473" s="80" t="str">
        <f t="shared" si="14"/>
        <v/>
      </c>
      <c r="F473" s="17" t="str">
        <f t="shared" si="15"/>
        <v/>
      </c>
    </row>
    <row r="474" spans="1:6" x14ac:dyDescent="0.25">
      <c r="A474" s="15"/>
      <c r="B474" s="15"/>
      <c r="C474" s="78"/>
      <c r="D474" s="82"/>
      <c r="E474" s="80" t="str">
        <f t="shared" si="14"/>
        <v/>
      </c>
      <c r="F474" s="17" t="str">
        <f t="shared" si="15"/>
        <v/>
      </c>
    </row>
    <row r="475" spans="1:6" x14ac:dyDescent="0.25">
      <c r="A475" s="15"/>
      <c r="B475" s="15"/>
      <c r="C475" s="78"/>
      <c r="D475" s="82"/>
      <c r="E475" s="80" t="str">
        <f t="shared" si="14"/>
        <v/>
      </c>
      <c r="F475" s="17" t="str">
        <f t="shared" si="15"/>
        <v/>
      </c>
    </row>
    <row r="476" spans="1:6" x14ac:dyDescent="0.25">
      <c r="A476" s="15"/>
      <c r="B476" s="15"/>
      <c r="C476" s="78"/>
      <c r="D476" s="82"/>
      <c r="E476" s="80" t="str">
        <f t="shared" si="14"/>
        <v/>
      </c>
      <c r="F476" s="17" t="str">
        <f t="shared" si="15"/>
        <v/>
      </c>
    </row>
    <row r="477" spans="1:6" x14ac:dyDescent="0.25">
      <c r="A477" s="15"/>
      <c r="B477" s="15"/>
      <c r="C477" s="78"/>
      <c r="D477" s="82"/>
      <c r="E477" s="80" t="str">
        <f t="shared" si="14"/>
        <v/>
      </c>
      <c r="F477" s="17" t="str">
        <f t="shared" si="15"/>
        <v/>
      </c>
    </row>
    <row r="478" spans="1:6" x14ac:dyDescent="0.25">
      <c r="A478" s="15"/>
      <c r="B478" s="15"/>
      <c r="C478" s="78"/>
      <c r="D478" s="82"/>
      <c r="E478" s="80" t="str">
        <f t="shared" si="14"/>
        <v/>
      </c>
      <c r="F478" s="17" t="str">
        <f t="shared" si="15"/>
        <v/>
      </c>
    </row>
    <row r="479" spans="1:6" x14ac:dyDescent="0.25">
      <c r="A479" s="15"/>
      <c r="B479" s="15"/>
      <c r="C479" s="78"/>
      <c r="D479" s="82"/>
      <c r="E479" s="80" t="str">
        <f t="shared" si="14"/>
        <v/>
      </c>
      <c r="F479" s="17" t="str">
        <f t="shared" si="15"/>
        <v/>
      </c>
    </row>
    <row r="480" spans="1:6" x14ac:dyDescent="0.25">
      <c r="A480" s="15"/>
      <c r="B480" s="15"/>
      <c r="C480" s="78"/>
      <c r="D480" s="82"/>
      <c r="E480" s="80" t="str">
        <f t="shared" si="14"/>
        <v/>
      </c>
      <c r="F480" s="17" t="str">
        <f t="shared" si="15"/>
        <v/>
      </c>
    </row>
    <row r="481" spans="1:6" x14ac:dyDescent="0.25">
      <c r="A481" s="15"/>
      <c r="B481" s="15"/>
      <c r="C481" s="78"/>
      <c r="D481" s="82"/>
      <c r="E481" s="80" t="str">
        <f t="shared" si="14"/>
        <v/>
      </c>
      <c r="F481" s="17" t="str">
        <f t="shared" si="15"/>
        <v/>
      </c>
    </row>
    <row r="482" spans="1:6" x14ac:dyDescent="0.25">
      <c r="A482" s="15"/>
      <c r="B482" s="15"/>
      <c r="C482" s="78"/>
      <c r="D482" s="82"/>
      <c r="E482" s="80" t="str">
        <f t="shared" si="14"/>
        <v/>
      </c>
      <c r="F482" s="17" t="str">
        <f t="shared" si="15"/>
        <v/>
      </c>
    </row>
    <row r="483" spans="1:6" x14ac:dyDescent="0.25">
      <c r="A483" s="15"/>
      <c r="B483" s="15"/>
      <c r="C483" s="78"/>
      <c r="D483" s="82"/>
      <c r="E483" s="80" t="str">
        <f t="shared" si="14"/>
        <v/>
      </c>
      <c r="F483" s="17" t="str">
        <f t="shared" si="15"/>
        <v/>
      </c>
    </row>
    <row r="484" spans="1:6" x14ac:dyDescent="0.25">
      <c r="A484" s="15"/>
      <c r="B484" s="15"/>
      <c r="C484" s="78"/>
      <c r="D484" s="82"/>
      <c r="E484" s="80" t="str">
        <f t="shared" si="14"/>
        <v/>
      </c>
      <c r="F484" s="17" t="str">
        <f t="shared" si="15"/>
        <v/>
      </c>
    </row>
    <row r="485" spans="1:6" x14ac:dyDescent="0.25">
      <c r="A485" s="15"/>
      <c r="B485" s="15"/>
      <c r="C485" s="78"/>
      <c r="D485" s="82"/>
      <c r="E485" s="80" t="str">
        <f t="shared" si="14"/>
        <v/>
      </c>
      <c r="F485" s="17" t="str">
        <f t="shared" si="15"/>
        <v/>
      </c>
    </row>
    <row r="486" spans="1:6" x14ac:dyDescent="0.25">
      <c r="A486" s="15"/>
      <c r="B486" s="15"/>
      <c r="C486" s="78"/>
      <c r="D486" s="82"/>
      <c r="E486" s="80" t="str">
        <f t="shared" si="14"/>
        <v/>
      </c>
      <c r="F486" s="17" t="str">
        <f t="shared" si="15"/>
        <v/>
      </c>
    </row>
    <row r="487" spans="1:6" x14ac:dyDescent="0.25">
      <c r="A487" s="15"/>
      <c r="B487" s="15"/>
      <c r="C487" s="78"/>
      <c r="D487" s="82"/>
      <c r="E487" s="80" t="str">
        <f t="shared" si="14"/>
        <v/>
      </c>
      <c r="F487" s="17" t="str">
        <f t="shared" si="15"/>
        <v/>
      </c>
    </row>
    <row r="488" spans="1:6" x14ac:dyDescent="0.25">
      <c r="A488" s="15"/>
      <c r="B488" s="15"/>
      <c r="C488" s="78"/>
      <c r="D488" s="82"/>
      <c r="E488" s="80" t="str">
        <f t="shared" si="14"/>
        <v/>
      </c>
      <c r="F488" s="17" t="str">
        <f t="shared" si="15"/>
        <v/>
      </c>
    </row>
    <row r="489" spans="1:6" x14ac:dyDescent="0.25">
      <c r="A489" s="15"/>
      <c r="B489" s="15"/>
      <c r="C489" s="78"/>
      <c r="D489" s="82"/>
      <c r="E489" s="80" t="str">
        <f t="shared" si="14"/>
        <v/>
      </c>
      <c r="F489" s="17" t="str">
        <f t="shared" si="15"/>
        <v/>
      </c>
    </row>
    <row r="490" spans="1:6" x14ac:dyDescent="0.25">
      <c r="A490" s="15"/>
      <c r="B490" s="15"/>
      <c r="C490" s="78"/>
      <c r="D490" s="82"/>
      <c r="E490" s="80" t="str">
        <f t="shared" si="14"/>
        <v/>
      </c>
      <c r="F490" s="17" t="str">
        <f t="shared" si="15"/>
        <v/>
      </c>
    </row>
    <row r="491" spans="1:6" x14ac:dyDescent="0.25">
      <c r="A491" s="15"/>
      <c r="B491" s="15"/>
      <c r="C491" s="78"/>
      <c r="D491" s="82"/>
      <c r="E491" s="80" t="str">
        <f t="shared" si="14"/>
        <v/>
      </c>
      <c r="F491" s="17" t="str">
        <f t="shared" si="15"/>
        <v/>
      </c>
    </row>
    <row r="492" spans="1:6" x14ac:dyDescent="0.25">
      <c r="A492" s="15"/>
      <c r="B492" s="15"/>
      <c r="C492" s="78"/>
      <c r="D492" s="82"/>
      <c r="E492" s="80" t="str">
        <f t="shared" si="14"/>
        <v/>
      </c>
      <c r="F492" s="17" t="str">
        <f t="shared" si="15"/>
        <v/>
      </c>
    </row>
    <row r="493" spans="1:6" x14ac:dyDescent="0.25">
      <c r="A493" s="15"/>
      <c r="B493" s="15"/>
      <c r="C493" s="78"/>
      <c r="D493" s="82"/>
      <c r="E493" s="80" t="str">
        <f t="shared" si="14"/>
        <v/>
      </c>
      <c r="F493" s="17" t="str">
        <f t="shared" si="15"/>
        <v/>
      </c>
    </row>
    <row r="494" spans="1:6" x14ac:dyDescent="0.25">
      <c r="A494" s="15"/>
      <c r="B494" s="15"/>
      <c r="C494" s="78"/>
      <c r="D494" s="82"/>
      <c r="E494" s="80" t="str">
        <f t="shared" si="14"/>
        <v/>
      </c>
      <c r="F494" s="17" t="str">
        <f t="shared" si="15"/>
        <v/>
      </c>
    </row>
    <row r="495" spans="1:6" x14ac:dyDescent="0.25">
      <c r="A495" s="15"/>
      <c r="B495" s="15"/>
      <c r="C495" s="78"/>
      <c r="D495" s="82"/>
      <c r="E495" s="80" t="str">
        <f t="shared" si="14"/>
        <v/>
      </c>
      <c r="F495" s="17" t="str">
        <f t="shared" si="15"/>
        <v/>
      </c>
    </row>
    <row r="496" spans="1:6" x14ac:dyDescent="0.25">
      <c r="A496" s="15"/>
      <c r="B496" s="15"/>
      <c r="C496" s="78"/>
      <c r="D496" s="82"/>
      <c r="E496" s="80" t="str">
        <f t="shared" si="14"/>
        <v/>
      </c>
      <c r="F496" s="17" t="str">
        <f t="shared" si="15"/>
        <v/>
      </c>
    </row>
    <row r="497" spans="1:6" x14ac:dyDescent="0.25">
      <c r="A497" s="15"/>
      <c r="B497" s="15"/>
      <c r="C497" s="78"/>
      <c r="D497" s="82"/>
      <c r="E497" s="80" t="str">
        <f t="shared" si="14"/>
        <v/>
      </c>
      <c r="F497" s="17" t="str">
        <f t="shared" si="15"/>
        <v/>
      </c>
    </row>
    <row r="498" spans="1:6" x14ac:dyDescent="0.25">
      <c r="A498" s="15"/>
      <c r="B498" s="15"/>
      <c r="C498" s="78"/>
      <c r="D498" s="82"/>
      <c r="E498" s="80" t="str">
        <f t="shared" si="14"/>
        <v/>
      </c>
      <c r="F498" s="17" t="str">
        <f t="shared" si="15"/>
        <v/>
      </c>
    </row>
    <row r="499" spans="1:6" x14ac:dyDescent="0.25">
      <c r="A499" s="15"/>
      <c r="B499" s="15"/>
      <c r="C499" s="78"/>
      <c r="D499" s="82"/>
      <c r="E499" s="80" t="str">
        <f t="shared" si="14"/>
        <v/>
      </c>
      <c r="F499" s="17" t="str">
        <f t="shared" si="15"/>
        <v/>
      </c>
    </row>
    <row r="500" spans="1:6" x14ac:dyDescent="0.25">
      <c r="A500" s="15"/>
      <c r="B500" s="15"/>
      <c r="C500" s="78"/>
      <c r="D500" s="82"/>
      <c r="E500" s="80" t="str">
        <f t="shared" si="14"/>
        <v/>
      </c>
      <c r="F500" s="17" t="str">
        <f t="shared" si="15"/>
        <v/>
      </c>
    </row>
    <row r="501" spans="1:6" x14ac:dyDescent="0.25">
      <c r="A501" s="15"/>
      <c r="B501" s="15"/>
      <c r="C501" s="37"/>
      <c r="D501" s="52"/>
      <c r="E501" s="80" t="str">
        <f t="shared" si="14"/>
        <v/>
      </c>
      <c r="F501" s="17" t="str">
        <f t="shared" si="15"/>
        <v/>
      </c>
    </row>
    <row r="502" spans="1:6" x14ac:dyDescent="0.25">
      <c r="A502" s="15"/>
      <c r="B502" s="15"/>
      <c r="C502" s="37"/>
      <c r="D502" s="52"/>
      <c r="E502" s="80" t="str">
        <f t="shared" si="14"/>
        <v/>
      </c>
      <c r="F502" s="17" t="str">
        <f t="shared" si="15"/>
        <v/>
      </c>
    </row>
    <row r="503" spans="1:6" x14ac:dyDescent="0.25">
      <c r="A503" s="15"/>
      <c r="B503" s="15"/>
      <c r="C503" s="37"/>
      <c r="D503" s="52"/>
      <c r="E503" s="80" t="str">
        <f t="shared" si="14"/>
        <v/>
      </c>
      <c r="F503" s="17" t="str">
        <f t="shared" si="15"/>
        <v/>
      </c>
    </row>
    <row r="504" spans="1:6" x14ac:dyDescent="0.25">
      <c r="A504" s="15"/>
      <c r="B504" s="15"/>
      <c r="C504" s="37"/>
      <c r="D504" s="52"/>
      <c r="E504" s="80" t="str">
        <f t="shared" si="14"/>
        <v/>
      </c>
      <c r="F504" s="17" t="str">
        <f t="shared" si="15"/>
        <v/>
      </c>
    </row>
    <row r="505" spans="1:6" x14ac:dyDescent="0.25">
      <c r="A505" s="15"/>
      <c r="B505" s="15"/>
      <c r="C505" s="37"/>
      <c r="D505" s="52"/>
      <c r="E505" s="80" t="str">
        <f t="shared" si="14"/>
        <v/>
      </c>
      <c r="F505" s="17" t="str">
        <f t="shared" si="15"/>
        <v/>
      </c>
    </row>
    <row r="506" spans="1:6" x14ac:dyDescent="0.25">
      <c r="A506" s="15"/>
      <c r="B506" s="15"/>
      <c r="C506" s="37"/>
      <c r="D506" s="52"/>
      <c r="E506" s="80" t="str">
        <f t="shared" si="14"/>
        <v/>
      </c>
      <c r="F506" s="17" t="str">
        <f t="shared" si="15"/>
        <v/>
      </c>
    </row>
    <row r="507" spans="1:6" x14ac:dyDescent="0.25">
      <c r="A507" s="15"/>
      <c r="B507" s="15"/>
      <c r="C507" s="37"/>
      <c r="D507" s="52"/>
      <c r="E507" s="80" t="str">
        <f t="shared" si="14"/>
        <v/>
      </c>
      <c r="F507" s="17" t="str">
        <f t="shared" si="15"/>
        <v/>
      </c>
    </row>
    <row r="508" spans="1:6" x14ac:dyDescent="0.25">
      <c r="A508" s="15"/>
      <c r="B508" s="15"/>
      <c r="C508" s="37"/>
      <c r="D508" s="52"/>
      <c r="E508" s="80" t="str">
        <f t="shared" si="14"/>
        <v/>
      </c>
      <c r="F508" s="17" t="str">
        <f t="shared" si="15"/>
        <v/>
      </c>
    </row>
    <row r="509" spans="1:6" x14ac:dyDescent="0.25">
      <c r="A509" s="15"/>
      <c r="B509" s="15"/>
      <c r="C509" s="37"/>
      <c r="D509" s="52"/>
      <c r="E509" s="80" t="str">
        <f t="shared" si="14"/>
        <v/>
      </c>
      <c r="F509" s="17" t="str">
        <f t="shared" si="15"/>
        <v/>
      </c>
    </row>
    <row r="510" spans="1:6" x14ac:dyDescent="0.25">
      <c r="A510" s="15"/>
      <c r="B510" s="15"/>
      <c r="C510" s="37"/>
      <c r="D510" s="52"/>
      <c r="E510" s="80" t="str">
        <f t="shared" si="14"/>
        <v/>
      </c>
      <c r="F510" s="17" t="str">
        <f t="shared" si="15"/>
        <v/>
      </c>
    </row>
    <row r="511" spans="1:6" x14ac:dyDescent="0.25">
      <c r="A511" s="15"/>
      <c r="B511" s="15"/>
      <c r="C511" s="37"/>
      <c r="D511" s="52"/>
      <c r="E511" s="80" t="str">
        <f t="shared" si="14"/>
        <v/>
      </c>
      <c r="F511" s="17" t="str">
        <f t="shared" si="15"/>
        <v/>
      </c>
    </row>
    <row r="512" spans="1:6" x14ac:dyDescent="0.25">
      <c r="A512" s="15"/>
      <c r="B512" s="15"/>
      <c r="C512" s="37"/>
      <c r="D512" s="52"/>
      <c r="E512" s="80" t="str">
        <f t="shared" si="14"/>
        <v/>
      </c>
      <c r="F512" s="17" t="str">
        <f t="shared" si="15"/>
        <v/>
      </c>
    </row>
    <row r="513" spans="1:6" x14ac:dyDescent="0.25">
      <c r="A513" s="15"/>
      <c r="B513" s="15"/>
      <c r="C513" s="37"/>
      <c r="D513" s="52"/>
      <c r="E513" s="80" t="str">
        <f t="shared" si="14"/>
        <v/>
      </c>
      <c r="F513" s="17" t="str">
        <f t="shared" si="15"/>
        <v/>
      </c>
    </row>
    <row r="514" spans="1:6" x14ac:dyDescent="0.25">
      <c r="A514" s="15"/>
      <c r="B514" s="15"/>
      <c r="C514" s="37"/>
      <c r="D514" s="52"/>
      <c r="E514" s="80" t="str">
        <f t="shared" si="14"/>
        <v/>
      </c>
      <c r="F514" s="17" t="str">
        <f t="shared" si="15"/>
        <v/>
      </c>
    </row>
    <row r="515" spans="1:6" x14ac:dyDescent="0.25">
      <c r="A515" s="15"/>
      <c r="B515" s="15"/>
      <c r="C515" s="37"/>
      <c r="D515" s="52"/>
      <c r="E515" s="80" t="str">
        <f t="shared" si="14"/>
        <v/>
      </c>
      <c r="F515" s="17" t="str">
        <f t="shared" si="15"/>
        <v/>
      </c>
    </row>
    <row r="516" spans="1:6" x14ac:dyDescent="0.25">
      <c r="A516" s="15"/>
      <c r="B516" s="15"/>
      <c r="C516" s="37"/>
      <c r="D516" s="52"/>
      <c r="E516" s="80" t="str">
        <f t="shared" si="14"/>
        <v/>
      </c>
      <c r="F516" s="17" t="str">
        <f t="shared" si="15"/>
        <v/>
      </c>
    </row>
    <row r="517" spans="1:6" x14ac:dyDescent="0.25">
      <c r="A517" s="15"/>
      <c r="B517" s="15"/>
      <c r="C517" s="37"/>
      <c r="D517" s="52"/>
      <c r="E517" s="80" t="str">
        <f t="shared" si="14"/>
        <v/>
      </c>
      <c r="F517" s="17" t="str">
        <f t="shared" si="15"/>
        <v/>
      </c>
    </row>
    <row r="518" spans="1:6" x14ac:dyDescent="0.25">
      <c r="A518" s="15"/>
      <c r="B518" s="15"/>
      <c r="C518" s="37"/>
      <c r="D518" s="52"/>
      <c r="E518" s="80" t="str">
        <f t="shared" si="14"/>
        <v/>
      </c>
      <c r="F518" s="17" t="str">
        <f t="shared" si="15"/>
        <v/>
      </c>
    </row>
    <row r="519" spans="1:6" x14ac:dyDescent="0.25">
      <c r="A519" s="15"/>
      <c r="B519" s="15"/>
      <c r="C519" s="37"/>
      <c r="D519" s="52"/>
      <c r="E519" s="80" t="str">
        <f t="shared" si="14"/>
        <v/>
      </c>
      <c r="F519" s="17" t="str">
        <f t="shared" si="15"/>
        <v/>
      </c>
    </row>
    <row r="520" spans="1:6" x14ac:dyDescent="0.25">
      <c r="A520" s="15"/>
      <c r="B520" s="15"/>
      <c r="C520" s="37"/>
      <c r="D520" s="52"/>
      <c r="E520" s="80" t="str">
        <f t="shared" si="14"/>
        <v/>
      </c>
      <c r="F520" s="17" t="str">
        <f t="shared" si="15"/>
        <v/>
      </c>
    </row>
    <row r="521" spans="1:6" x14ac:dyDescent="0.25">
      <c r="A521" s="15"/>
      <c r="B521" s="15"/>
      <c r="C521" s="37"/>
      <c r="D521" s="52"/>
      <c r="E521" s="80" t="str">
        <f t="shared" ref="E521:E584" si="16">IF(AND(ISNUMBER(C521),ISNUMBER(D521),NOT(OR(C521=0,D521=0))),C521*D521/70,"")</f>
        <v/>
      </c>
      <c r="F521" s="17" t="str">
        <f t="shared" ref="F521:F584" si="17">IF((B521-A521)&gt;1, "Helgprov? Glöm inte att justera volymen till ett dygnsmedel.","")</f>
        <v/>
      </c>
    </row>
    <row r="522" spans="1:6" x14ac:dyDescent="0.25">
      <c r="A522" s="15"/>
      <c r="B522" s="15"/>
      <c r="C522" s="37"/>
      <c r="D522" s="52"/>
      <c r="E522" s="80" t="str">
        <f t="shared" si="16"/>
        <v/>
      </c>
      <c r="F522" s="17" t="str">
        <f t="shared" si="17"/>
        <v/>
      </c>
    </row>
    <row r="523" spans="1:6" x14ac:dyDescent="0.25">
      <c r="A523" s="15"/>
      <c r="B523" s="15"/>
      <c r="C523" s="37"/>
      <c r="D523" s="52"/>
      <c r="E523" s="80" t="str">
        <f t="shared" si="16"/>
        <v/>
      </c>
      <c r="F523" s="17" t="str">
        <f t="shared" si="17"/>
        <v/>
      </c>
    </row>
    <row r="524" spans="1:6" x14ac:dyDescent="0.25">
      <c r="A524" s="15"/>
      <c r="B524" s="15"/>
      <c r="C524" s="37"/>
      <c r="D524" s="52"/>
      <c r="E524" s="80" t="str">
        <f t="shared" si="16"/>
        <v/>
      </c>
      <c r="F524" s="17" t="str">
        <f t="shared" si="17"/>
        <v/>
      </c>
    </row>
    <row r="525" spans="1:6" x14ac:dyDescent="0.25">
      <c r="A525" s="15"/>
      <c r="B525" s="15"/>
      <c r="C525" s="37"/>
      <c r="D525" s="52"/>
      <c r="E525" s="80" t="str">
        <f t="shared" si="16"/>
        <v/>
      </c>
      <c r="F525" s="17" t="str">
        <f t="shared" si="17"/>
        <v/>
      </c>
    </row>
    <row r="526" spans="1:6" x14ac:dyDescent="0.25">
      <c r="A526" s="15"/>
      <c r="B526" s="15"/>
      <c r="C526" s="37"/>
      <c r="D526" s="52"/>
      <c r="E526" s="80" t="str">
        <f t="shared" si="16"/>
        <v/>
      </c>
      <c r="F526" s="17" t="str">
        <f t="shared" si="17"/>
        <v/>
      </c>
    </row>
    <row r="527" spans="1:6" x14ac:dyDescent="0.25">
      <c r="A527" s="15"/>
      <c r="B527" s="15"/>
      <c r="C527" s="37"/>
      <c r="D527" s="52"/>
      <c r="E527" s="80" t="str">
        <f t="shared" si="16"/>
        <v/>
      </c>
      <c r="F527" s="17" t="str">
        <f t="shared" si="17"/>
        <v/>
      </c>
    </row>
    <row r="528" spans="1:6" x14ac:dyDescent="0.25">
      <c r="A528" s="15"/>
      <c r="B528" s="15"/>
      <c r="C528" s="37"/>
      <c r="D528" s="52"/>
      <c r="E528" s="80" t="str">
        <f t="shared" si="16"/>
        <v/>
      </c>
      <c r="F528" s="17" t="str">
        <f t="shared" si="17"/>
        <v/>
      </c>
    </row>
    <row r="529" spans="1:6" x14ac:dyDescent="0.25">
      <c r="A529" s="15"/>
      <c r="B529" s="15"/>
      <c r="C529" s="37"/>
      <c r="D529" s="52"/>
      <c r="E529" s="80" t="str">
        <f t="shared" si="16"/>
        <v/>
      </c>
      <c r="F529" s="17" t="str">
        <f t="shared" si="17"/>
        <v/>
      </c>
    </row>
    <row r="530" spans="1:6" x14ac:dyDescent="0.25">
      <c r="A530" s="15"/>
      <c r="B530" s="15"/>
      <c r="C530" s="37"/>
      <c r="D530" s="52"/>
      <c r="E530" s="80" t="str">
        <f t="shared" si="16"/>
        <v/>
      </c>
      <c r="F530" s="17" t="str">
        <f t="shared" si="17"/>
        <v/>
      </c>
    </row>
    <row r="531" spans="1:6" x14ac:dyDescent="0.25">
      <c r="A531" s="15"/>
      <c r="B531" s="15"/>
      <c r="C531" s="37"/>
      <c r="D531" s="52"/>
      <c r="E531" s="80" t="str">
        <f t="shared" si="16"/>
        <v/>
      </c>
      <c r="F531" s="17" t="str">
        <f t="shared" si="17"/>
        <v/>
      </c>
    </row>
    <row r="532" spans="1:6" x14ac:dyDescent="0.25">
      <c r="A532" s="15"/>
      <c r="B532" s="15"/>
      <c r="C532" s="37"/>
      <c r="D532" s="52"/>
      <c r="E532" s="80" t="str">
        <f t="shared" si="16"/>
        <v/>
      </c>
      <c r="F532" s="17" t="str">
        <f t="shared" si="17"/>
        <v/>
      </c>
    </row>
    <row r="533" spans="1:6" x14ac:dyDescent="0.25">
      <c r="A533" s="15"/>
      <c r="B533" s="15"/>
      <c r="C533" s="37"/>
      <c r="D533" s="52"/>
      <c r="E533" s="80" t="str">
        <f t="shared" si="16"/>
        <v/>
      </c>
      <c r="F533" s="17" t="str">
        <f t="shared" si="17"/>
        <v/>
      </c>
    </row>
    <row r="534" spans="1:6" x14ac:dyDescent="0.25">
      <c r="A534" s="15"/>
      <c r="B534" s="15"/>
      <c r="C534" s="37"/>
      <c r="D534" s="52"/>
      <c r="E534" s="80" t="str">
        <f t="shared" si="16"/>
        <v/>
      </c>
      <c r="F534" s="17" t="str">
        <f t="shared" si="17"/>
        <v/>
      </c>
    </row>
    <row r="535" spans="1:6" x14ac:dyDescent="0.25">
      <c r="A535" s="15"/>
      <c r="B535" s="15"/>
      <c r="C535" s="37"/>
      <c r="D535" s="52"/>
      <c r="E535" s="80" t="str">
        <f t="shared" si="16"/>
        <v/>
      </c>
      <c r="F535" s="17" t="str">
        <f t="shared" si="17"/>
        <v/>
      </c>
    </row>
    <row r="536" spans="1:6" x14ac:dyDescent="0.25">
      <c r="A536" s="15"/>
      <c r="B536" s="15"/>
      <c r="C536" s="37"/>
      <c r="D536" s="52"/>
      <c r="E536" s="80" t="str">
        <f t="shared" si="16"/>
        <v/>
      </c>
      <c r="F536" s="17" t="str">
        <f t="shared" si="17"/>
        <v/>
      </c>
    </row>
    <row r="537" spans="1:6" x14ac:dyDescent="0.25">
      <c r="A537" s="15"/>
      <c r="B537" s="15"/>
      <c r="C537" s="37"/>
      <c r="D537" s="52"/>
      <c r="E537" s="80" t="str">
        <f t="shared" si="16"/>
        <v/>
      </c>
      <c r="F537" s="17" t="str">
        <f t="shared" si="17"/>
        <v/>
      </c>
    </row>
    <row r="538" spans="1:6" x14ac:dyDescent="0.25">
      <c r="A538" s="15"/>
      <c r="B538" s="15"/>
      <c r="C538" s="37"/>
      <c r="D538" s="52"/>
      <c r="E538" s="80" t="str">
        <f t="shared" si="16"/>
        <v/>
      </c>
      <c r="F538" s="17" t="str">
        <f t="shared" si="17"/>
        <v/>
      </c>
    </row>
    <row r="539" spans="1:6" x14ac:dyDescent="0.25">
      <c r="A539" s="15"/>
      <c r="B539" s="15"/>
      <c r="C539" s="37"/>
      <c r="D539" s="52"/>
      <c r="E539" s="80" t="str">
        <f t="shared" si="16"/>
        <v/>
      </c>
      <c r="F539" s="17" t="str">
        <f t="shared" si="17"/>
        <v/>
      </c>
    </row>
    <row r="540" spans="1:6" x14ac:dyDescent="0.25">
      <c r="A540" s="15"/>
      <c r="B540" s="15"/>
      <c r="C540" s="37"/>
      <c r="D540" s="52"/>
      <c r="E540" s="80" t="str">
        <f t="shared" si="16"/>
        <v/>
      </c>
      <c r="F540" s="17" t="str">
        <f t="shared" si="17"/>
        <v/>
      </c>
    </row>
    <row r="541" spans="1:6" x14ac:dyDescent="0.25">
      <c r="A541" s="15"/>
      <c r="B541" s="15"/>
      <c r="C541" s="37"/>
      <c r="D541" s="52"/>
      <c r="E541" s="80" t="str">
        <f t="shared" si="16"/>
        <v/>
      </c>
      <c r="F541" s="17" t="str">
        <f t="shared" si="17"/>
        <v/>
      </c>
    </row>
    <row r="542" spans="1:6" x14ac:dyDescent="0.25">
      <c r="A542" s="15"/>
      <c r="B542" s="15"/>
      <c r="C542" s="37"/>
      <c r="D542" s="52"/>
      <c r="E542" s="80" t="str">
        <f t="shared" si="16"/>
        <v/>
      </c>
      <c r="F542" s="17" t="str">
        <f t="shared" si="17"/>
        <v/>
      </c>
    </row>
    <row r="543" spans="1:6" x14ac:dyDescent="0.25">
      <c r="A543" s="15"/>
      <c r="B543" s="15"/>
      <c r="C543" s="37"/>
      <c r="D543" s="52"/>
      <c r="E543" s="80" t="str">
        <f t="shared" si="16"/>
        <v/>
      </c>
      <c r="F543" s="17" t="str">
        <f t="shared" si="17"/>
        <v/>
      </c>
    </row>
    <row r="544" spans="1:6" x14ac:dyDescent="0.25">
      <c r="A544" s="15"/>
      <c r="B544" s="15"/>
      <c r="C544" s="37"/>
      <c r="D544" s="52"/>
      <c r="E544" s="80" t="str">
        <f t="shared" si="16"/>
        <v/>
      </c>
      <c r="F544" s="17" t="str">
        <f t="shared" si="17"/>
        <v/>
      </c>
    </row>
    <row r="545" spans="1:6" x14ac:dyDescent="0.25">
      <c r="A545" s="15"/>
      <c r="B545" s="15"/>
      <c r="C545" s="37"/>
      <c r="D545" s="52"/>
      <c r="E545" s="80" t="str">
        <f t="shared" si="16"/>
        <v/>
      </c>
      <c r="F545" s="17" t="str">
        <f t="shared" si="17"/>
        <v/>
      </c>
    </row>
    <row r="546" spans="1:6" x14ac:dyDescent="0.25">
      <c r="A546" s="15"/>
      <c r="B546" s="15"/>
      <c r="C546" s="37"/>
      <c r="D546" s="52"/>
      <c r="E546" s="80" t="str">
        <f t="shared" si="16"/>
        <v/>
      </c>
      <c r="F546" s="17" t="str">
        <f t="shared" si="17"/>
        <v/>
      </c>
    </row>
    <row r="547" spans="1:6" x14ac:dyDescent="0.25">
      <c r="A547" s="15"/>
      <c r="B547" s="15"/>
      <c r="C547" s="37"/>
      <c r="D547" s="52"/>
      <c r="E547" s="80" t="str">
        <f t="shared" si="16"/>
        <v/>
      </c>
      <c r="F547" s="17" t="str">
        <f t="shared" si="17"/>
        <v/>
      </c>
    </row>
    <row r="548" spans="1:6" x14ac:dyDescent="0.25">
      <c r="A548" s="15"/>
      <c r="B548" s="15"/>
      <c r="C548" s="37"/>
      <c r="D548" s="52"/>
      <c r="E548" s="80" t="str">
        <f t="shared" si="16"/>
        <v/>
      </c>
      <c r="F548" s="17" t="str">
        <f t="shared" si="17"/>
        <v/>
      </c>
    </row>
    <row r="549" spans="1:6" x14ac:dyDescent="0.25">
      <c r="A549" s="15"/>
      <c r="B549" s="15"/>
      <c r="C549" s="37"/>
      <c r="D549" s="52"/>
      <c r="E549" s="80" t="str">
        <f t="shared" si="16"/>
        <v/>
      </c>
      <c r="F549" s="17" t="str">
        <f t="shared" si="17"/>
        <v/>
      </c>
    </row>
    <row r="550" spans="1:6" x14ac:dyDescent="0.25">
      <c r="A550" s="15"/>
      <c r="B550" s="15"/>
      <c r="C550" s="37"/>
      <c r="D550" s="52"/>
      <c r="E550" s="80" t="str">
        <f t="shared" si="16"/>
        <v/>
      </c>
      <c r="F550" s="17" t="str">
        <f t="shared" si="17"/>
        <v/>
      </c>
    </row>
    <row r="551" spans="1:6" x14ac:dyDescent="0.25">
      <c r="A551" s="15"/>
      <c r="B551" s="15"/>
      <c r="C551" s="37"/>
      <c r="D551" s="52"/>
      <c r="E551" s="80" t="str">
        <f t="shared" si="16"/>
        <v/>
      </c>
      <c r="F551" s="17" t="str">
        <f t="shared" si="17"/>
        <v/>
      </c>
    </row>
    <row r="552" spans="1:6" x14ac:dyDescent="0.25">
      <c r="A552" s="15"/>
      <c r="B552" s="15"/>
      <c r="C552" s="37"/>
      <c r="D552" s="52"/>
      <c r="E552" s="80" t="str">
        <f t="shared" si="16"/>
        <v/>
      </c>
      <c r="F552" s="17" t="str">
        <f t="shared" si="17"/>
        <v/>
      </c>
    </row>
    <row r="553" spans="1:6" x14ac:dyDescent="0.25">
      <c r="A553" s="15"/>
      <c r="B553" s="15"/>
      <c r="C553" s="37"/>
      <c r="D553" s="52"/>
      <c r="E553" s="80" t="str">
        <f t="shared" si="16"/>
        <v/>
      </c>
      <c r="F553" s="17" t="str">
        <f t="shared" si="17"/>
        <v/>
      </c>
    </row>
    <row r="554" spans="1:6" x14ac:dyDescent="0.25">
      <c r="A554" s="15"/>
      <c r="B554" s="15"/>
      <c r="C554" s="37"/>
      <c r="D554" s="52"/>
      <c r="E554" s="80" t="str">
        <f t="shared" si="16"/>
        <v/>
      </c>
      <c r="F554" s="17" t="str">
        <f t="shared" si="17"/>
        <v/>
      </c>
    </row>
    <row r="555" spans="1:6" x14ac:dyDescent="0.25">
      <c r="A555" s="15"/>
      <c r="B555" s="15"/>
      <c r="C555" s="37"/>
      <c r="D555" s="52"/>
      <c r="E555" s="80" t="str">
        <f t="shared" si="16"/>
        <v/>
      </c>
      <c r="F555" s="17" t="str">
        <f t="shared" si="17"/>
        <v/>
      </c>
    </row>
    <row r="556" spans="1:6" x14ac:dyDescent="0.25">
      <c r="A556" s="15"/>
      <c r="B556" s="15"/>
      <c r="C556" s="37"/>
      <c r="D556" s="52"/>
      <c r="E556" s="80" t="str">
        <f t="shared" si="16"/>
        <v/>
      </c>
      <c r="F556" s="17" t="str">
        <f t="shared" si="17"/>
        <v/>
      </c>
    </row>
    <row r="557" spans="1:6" x14ac:dyDescent="0.25">
      <c r="A557" s="15"/>
      <c r="B557" s="15"/>
      <c r="C557" s="37"/>
      <c r="D557" s="52"/>
      <c r="E557" s="80" t="str">
        <f t="shared" si="16"/>
        <v/>
      </c>
      <c r="F557" s="17" t="str">
        <f t="shared" si="17"/>
        <v/>
      </c>
    </row>
    <row r="558" spans="1:6" x14ac:dyDescent="0.25">
      <c r="A558" s="15"/>
      <c r="B558" s="15"/>
      <c r="C558" s="37"/>
      <c r="D558" s="52"/>
      <c r="E558" s="80" t="str">
        <f t="shared" si="16"/>
        <v/>
      </c>
      <c r="F558" s="17" t="str">
        <f t="shared" si="17"/>
        <v/>
      </c>
    </row>
    <row r="559" spans="1:6" x14ac:dyDescent="0.25">
      <c r="A559" s="15"/>
      <c r="B559" s="15"/>
      <c r="C559" s="37"/>
      <c r="D559" s="52"/>
      <c r="E559" s="80" t="str">
        <f t="shared" si="16"/>
        <v/>
      </c>
      <c r="F559" s="17" t="str">
        <f t="shared" si="17"/>
        <v/>
      </c>
    </row>
    <row r="560" spans="1:6" x14ac:dyDescent="0.25">
      <c r="A560" s="15"/>
      <c r="B560" s="15"/>
      <c r="C560" s="37"/>
      <c r="D560" s="52"/>
      <c r="E560" s="80" t="str">
        <f t="shared" si="16"/>
        <v/>
      </c>
      <c r="F560" s="17" t="str">
        <f t="shared" si="17"/>
        <v/>
      </c>
    </row>
    <row r="561" spans="1:6" x14ac:dyDescent="0.25">
      <c r="A561" s="15"/>
      <c r="B561" s="15"/>
      <c r="C561" s="37"/>
      <c r="D561" s="52"/>
      <c r="E561" s="80" t="str">
        <f t="shared" si="16"/>
        <v/>
      </c>
      <c r="F561" s="17" t="str">
        <f t="shared" si="17"/>
        <v/>
      </c>
    </row>
    <row r="562" spans="1:6" x14ac:dyDescent="0.25">
      <c r="A562" s="15"/>
      <c r="B562" s="15"/>
      <c r="C562" s="37"/>
      <c r="D562" s="52"/>
      <c r="E562" s="80" t="str">
        <f t="shared" si="16"/>
        <v/>
      </c>
      <c r="F562" s="17" t="str">
        <f t="shared" si="17"/>
        <v/>
      </c>
    </row>
    <row r="563" spans="1:6" x14ac:dyDescent="0.25">
      <c r="A563" s="15"/>
      <c r="B563" s="15"/>
      <c r="C563" s="37"/>
      <c r="D563" s="52"/>
      <c r="E563" s="80" t="str">
        <f t="shared" si="16"/>
        <v/>
      </c>
      <c r="F563" s="17" t="str">
        <f t="shared" si="17"/>
        <v/>
      </c>
    </row>
    <row r="564" spans="1:6" x14ac:dyDescent="0.25">
      <c r="A564" s="15"/>
      <c r="B564" s="15"/>
      <c r="C564" s="37"/>
      <c r="D564" s="52"/>
      <c r="E564" s="80" t="str">
        <f t="shared" si="16"/>
        <v/>
      </c>
      <c r="F564" s="17" t="str">
        <f t="shared" si="17"/>
        <v/>
      </c>
    </row>
    <row r="565" spans="1:6" x14ac:dyDescent="0.25">
      <c r="A565" s="15"/>
      <c r="B565" s="15"/>
      <c r="C565" s="37"/>
      <c r="D565" s="52"/>
      <c r="E565" s="80" t="str">
        <f t="shared" si="16"/>
        <v/>
      </c>
      <c r="F565" s="17" t="str">
        <f t="shared" si="17"/>
        <v/>
      </c>
    </row>
    <row r="566" spans="1:6" x14ac:dyDescent="0.25">
      <c r="A566" s="15"/>
      <c r="B566" s="15"/>
      <c r="C566" s="37"/>
      <c r="D566" s="52"/>
      <c r="E566" s="80" t="str">
        <f t="shared" si="16"/>
        <v/>
      </c>
      <c r="F566" s="17" t="str">
        <f t="shared" si="17"/>
        <v/>
      </c>
    </row>
    <row r="567" spans="1:6" x14ac:dyDescent="0.25">
      <c r="A567" s="15"/>
      <c r="B567" s="15"/>
      <c r="C567" s="37"/>
      <c r="D567" s="52"/>
      <c r="E567" s="80" t="str">
        <f t="shared" si="16"/>
        <v/>
      </c>
      <c r="F567" s="17" t="str">
        <f t="shared" si="17"/>
        <v/>
      </c>
    </row>
    <row r="568" spans="1:6" x14ac:dyDescent="0.25">
      <c r="A568" s="15"/>
      <c r="B568" s="15"/>
      <c r="C568" s="37"/>
      <c r="D568" s="52"/>
      <c r="E568" s="80" t="str">
        <f t="shared" si="16"/>
        <v/>
      </c>
      <c r="F568" s="17" t="str">
        <f t="shared" si="17"/>
        <v/>
      </c>
    </row>
    <row r="569" spans="1:6" x14ac:dyDescent="0.25">
      <c r="A569" s="15"/>
      <c r="B569" s="15"/>
      <c r="C569" s="37"/>
      <c r="D569" s="52"/>
      <c r="E569" s="80" t="str">
        <f t="shared" si="16"/>
        <v/>
      </c>
      <c r="F569" s="17" t="str">
        <f t="shared" si="17"/>
        <v/>
      </c>
    </row>
    <row r="570" spans="1:6" x14ac:dyDescent="0.25">
      <c r="A570" s="15"/>
      <c r="B570" s="15"/>
      <c r="C570" s="37"/>
      <c r="D570" s="52"/>
      <c r="E570" s="80" t="str">
        <f t="shared" si="16"/>
        <v/>
      </c>
      <c r="F570" s="17" t="str">
        <f t="shared" si="17"/>
        <v/>
      </c>
    </row>
    <row r="571" spans="1:6" x14ac:dyDescent="0.25">
      <c r="A571" s="15"/>
      <c r="B571" s="15"/>
      <c r="C571" s="37"/>
      <c r="D571" s="52"/>
      <c r="E571" s="80" t="str">
        <f t="shared" si="16"/>
        <v/>
      </c>
      <c r="F571" s="17" t="str">
        <f t="shared" si="17"/>
        <v/>
      </c>
    </row>
    <row r="572" spans="1:6" x14ac:dyDescent="0.25">
      <c r="A572" s="15"/>
      <c r="B572" s="15"/>
      <c r="C572" s="37"/>
      <c r="D572" s="52"/>
      <c r="E572" s="80" t="str">
        <f t="shared" si="16"/>
        <v/>
      </c>
      <c r="F572" s="17" t="str">
        <f t="shared" si="17"/>
        <v/>
      </c>
    </row>
    <row r="573" spans="1:6" x14ac:dyDescent="0.25">
      <c r="A573" s="15"/>
      <c r="B573" s="15"/>
      <c r="C573" s="37"/>
      <c r="D573" s="52"/>
      <c r="E573" s="80" t="str">
        <f t="shared" si="16"/>
        <v/>
      </c>
      <c r="F573" s="17" t="str">
        <f t="shared" si="17"/>
        <v/>
      </c>
    </row>
    <row r="574" spans="1:6" x14ac:dyDescent="0.25">
      <c r="A574" s="15"/>
      <c r="B574" s="15"/>
      <c r="C574" s="37"/>
      <c r="D574" s="52"/>
      <c r="E574" s="80" t="str">
        <f t="shared" si="16"/>
        <v/>
      </c>
      <c r="F574" s="17" t="str">
        <f t="shared" si="17"/>
        <v/>
      </c>
    </row>
    <row r="575" spans="1:6" x14ac:dyDescent="0.25">
      <c r="A575" s="15"/>
      <c r="B575" s="15"/>
      <c r="C575" s="37"/>
      <c r="D575" s="52"/>
      <c r="E575" s="80" t="str">
        <f t="shared" si="16"/>
        <v/>
      </c>
      <c r="F575" s="17" t="str">
        <f t="shared" si="17"/>
        <v/>
      </c>
    </row>
    <row r="576" spans="1:6" x14ac:dyDescent="0.25">
      <c r="A576" s="15"/>
      <c r="B576" s="15"/>
      <c r="C576" s="37"/>
      <c r="D576" s="52"/>
      <c r="E576" s="80" t="str">
        <f t="shared" si="16"/>
        <v/>
      </c>
      <c r="F576" s="17" t="str">
        <f t="shared" si="17"/>
        <v/>
      </c>
    </row>
    <row r="577" spans="1:6" x14ac:dyDescent="0.25">
      <c r="A577" s="15"/>
      <c r="B577" s="15"/>
      <c r="C577" s="37"/>
      <c r="D577" s="52"/>
      <c r="E577" s="80" t="str">
        <f t="shared" si="16"/>
        <v/>
      </c>
      <c r="F577" s="17" t="str">
        <f t="shared" si="17"/>
        <v/>
      </c>
    </row>
    <row r="578" spans="1:6" x14ac:dyDescent="0.25">
      <c r="A578" s="15"/>
      <c r="B578" s="15"/>
      <c r="C578" s="37"/>
      <c r="D578" s="52"/>
      <c r="E578" s="80" t="str">
        <f t="shared" si="16"/>
        <v/>
      </c>
      <c r="F578" s="17" t="str">
        <f t="shared" si="17"/>
        <v/>
      </c>
    </row>
    <row r="579" spans="1:6" x14ac:dyDescent="0.25">
      <c r="A579" s="15"/>
      <c r="B579" s="15"/>
      <c r="C579" s="37"/>
      <c r="D579" s="52"/>
      <c r="E579" s="80" t="str">
        <f t="shared" si="16"/>
        <v/>
      </c>
      <c r="F579" s="17" t="str">
        <f t="shared" si="17"/>
        <v/>
      </c>
    </row>
    <row r="580" spans="1:6" x14ac:dyDescent="0.25">
      <c r="A580" s="15"/>
      <c r="B580" s="15"/>
      <c r="C580" s="37"/>
      <c r="D580" s="52"/>
      <c r="E580" s="80" t="str">
        <f t="shared" si="16"/>
        <v/>
      </c>
      <c r="F580" s="17" t="str">
        <f t="shared" si="17"/>
        <v/>
      </c>
    </row>
    <row r="581" spans="1:6" x14ac:dyDescent="0.25">
      <c r="A581" s="15"/>
      <c r="B581" s="15"/>
      <c r="C581" s="37"/>
      <c r="D581" s="52"/>
      <c r="E581" s="80" t="str">
        <f t="shared" si="16"/>
        <v/>
      </c>
      <c r="F581" s="17" t="str">
        <f t="shared" si="17"/>
        <v/>
      </c>
    </row>
    <row r="582" spans="1:6" x14ac:dyDescent="0.25">
      <c r="A582" s="15"/>
      <c r="B582" s="15"/>
      <c r="C582" s="37"/>
      <c r="D582" s="52"/>
      <c r="E582" s="80" t="str">
        <f t="shared" si="16"/>
        <v/>
      </c>
      <c r="F582" s="17" t="str">
        <f t="shared" si="17"/>
        <v/>
      </c>
    </row>
    <row r="583" spans="1:6" x14ac:dyDescent="0.25">
      <c r="A583" s="15"/>
      <c r="B583" s="15"/>
      <c r="C583" s="37"/>
      <c r="D583" s="52"/>
      <c r="E583" s="80" t="str">
        <f t="shared" si="16"/>
        <v/>
      </c>
      <c r="F583" s="17" t="str">
        <f t="shared" si="17"/>
        <v/>
      </c>
    </row>
    <row r="584" spans="1:6" x14ac:dyDescent="0.25">
      <c r="A584" s="15"/>
      <c r="B584" s="15"/>
      <c r="C584" s="37"/>
      <c r="D584" s="52"/>
      <c r="E584" s="80" t="str">
        <f t="shared" si="16"/>
        <v/>
      </c>
      <c r="F584" s="17" t="str">
        <f t="shared" si="17"/>
        <v/>
      </c>
    </row>
    <row r="585" spans="1:6" x14ac:dyDescent="0.25">
      <c r="A585" s="15"/>
      <c r="B585" s="15"/>
      <c r="C585" s="37"/>
      <c r="D585" s="52"/>
      <c r="E585" s="80" t="str">
        <f t="shared" ref="E585:E606" si="18">IF(AND(ISNUMBER(C585),ISNUMBER(D585),NOT(OR(C585=0,D585=0))),C585*D585/70,"")</f>
        <v/>
      </c>
      <c r="F585" s="17" t="str">
        <f t="shared" ref="F585:F604" si="19">IF((B585-A585)&gt;1, "Helgprov? Glöm inte att justera volymen till ett dygnsmedel.","")</f>
        <v/>
      </c>
    </row>
    <row r="586" spans="1:6" x14ac:dyDescent="0.25">
      <c r="A586" s="15"/>
      <c r="B586" s="15"/>
      <c r="C586" s="37"/>
      <c r="D586" s="52"/>
      <c r="E586" s="80" t="str">
        <f t="shared" si="18"/>
        <v/>
      </c>
      <c r="F586" s="17" t="str">
        <f t="shared" si="19"/>
        <v/>
      </c>
    </row>
    <row r="587" spans="1:6" x14ac:dyDescent="0.25">
      <c r="A587" s="15"/>
      <c r="B587" s="15"/>
      <c r="C587" s="37"/>
      <c r="D587" s="52"/>
      <c r="E587" s="80" t="str">
        <f t="shared" si="18"/>
        <v/>
      </c>
      <c r="F587" s="17" t="str">
        <f t="shared" si="19"/>
        <v/>
      </c>
    </row>
    <row r="588" spans="1:6" x14ac:dyDescent="0.25">
      <c r="A588" s="15"/>
      <c r="B588" s="15"/>
      <c r="C588" s="37"/>
      <c r="D588" s="52"/>
      <c r="E588" s="80" t="str">
        <f t="shared" si="18"/>
        <v/>
      </c>
      <c r="F588" s="17" t="str">
        <f t="shared" si="19"/>
        <v/>
      </c>
    </row>
    <row r="589" spans="1:6" x14ac:dyDescent="0.25">
      <c r="A589" s="15"/>
      <c r="B589" s="15"/>
      <c r="C589" s="37"/>
      <c r="D589" s="52"/>
      <c r="E589" s="80" t="str">
        <f t="shared" si="18"/>
        <v/>
      </c>
      <c r="F589" s="17" t="str">
        <f t="shared" si="19"/>
        <v/>
      </c>
    </row>
    <row r="590" spans="1:6" x14ac:dyDescent="0.25">
      <c r="A590" s="15"/>
      <c r="B590" s="15"/>
      <c r="C590" s="37"/>
      <c r="D590" s="52"/>
      <c r="E590" s="80" t="str">
        <f t="shared" si="18"/>
        <v/>
      </c>
      <c r="F590" s="17" t="str">
        <f t="shared" si="19"/>
        <v/>
      </c>
    </row>
    <row r="591" spans="1:6" x14ac:dyDescent="0.25">
      <c r="A591" s="15"/>
      <c r="B591" s="15"/>
      <c r="C591" s="37"/>
      <c r="D591" s="52"/>
      <c r="E591" s="80" t="str">
        <f t="shared" si="18"/>
        <v/>
      </c>
      <c r="F591" s="17" t="str">
        <f t="shared" si="19"/>
        <v/>
      </c>
    </row>
    <row r="592" spans="1:6" x14ac:dyDescent="0.25">
      <c r="A592" s="15"/>
      <c r="B592" s="15"/>
      <c r="C592" s="37"/>
      <c r="D592" s="52"/>
      <c r="E592" s="80" t="str">
        <f t="shared" si="18"/>
        <v/>
      </c>
      <c r="F592" s="17" t="str">
        <f t="shared" si="19"/>
        <v/>
      </c>
    </row>
    <row r="593" spans="1:6" x14ac:dyDescent="0.25">
      <c r="A593" s="15"/>
      <c r="B593" s="15"/>
      <c r="C593" s="37"/>
      <c r="D593" s="52"/>
      <c r="E593" s="80" t="str">
        <f t="shared" si="18"/>
        <v/>
      </c>
      <c r="F593" s="17" t="str">
        <f t="shared" si="19"/>
        <v/>
      </c>
    </row>
    <row r="594" spans="1:6" x14ac:dyDescent="0.25">
      <c r="A594" s="15"/>
      <c r="B594" s="15"/>
      <c r="C594" s="37"/>
      <c r="D594" s="52"/>
      <c r="E594" s="80" t="str">
        <f t="shared" si="18"/>
        <v/>
      </c>
      <c r="F594" s="17" t="str">
        <f t="shared" si="19"/>
        <v/>
      </c>
    </row>
    <row r="595" spans="1:6" x14ac:dyDescent="0.25">
      <c r="A595" s="15"/>
      <c r="B595" s="15"/>
      <c r="C595" s="37"/>
      <c r="D595" s="52"/>
      <c r="E595" s="80" t="str">
        <f t="shared" si="18"/>
        <v/>
      </c>
      <c r="F595" s="17" t="str">
        <f t="shared" si="19"/>
        <v/>
      </c>
    </row>
    <row r="596" spans="1:6" x14ac:dyDescent="0.25">
      <c r="A596" s="15"/>
      <c r="B596" s="15"/>
      <c r="C596" s="37"/>
      <c r="D596" s="52"/>
      <c r="E596" s="80" t="str">
        <f t="shared" si="18"/>
        <v/>
      </c>
      <c r="F596" s="17" t="str">
        <f t="shared" si="19"/>
        <v/>
      </c>
    </row>
    <row r="597" spans="1:6" x14ac:dyDescent="0.25">
      <c r="A597" s="15"/>
      <c r="B597" s="15"/>
      <c r="C597" s="37"/>
      <c r="D597" s="35"/>
      <c r="E597" s="80" t="str">
        <f t="shared" si="18"/>
        <v/>
      </c>
      <c r="F597" s="17" t="str">
        <f t="shared" si="19"/>
        <v/>
      </c>
    </row>
    <row r="598" spans="1:6" x14ac:dyDescent="0.25">
      <c r="A598" s="15"/>
      <c r="B598" s="15"/>
      <c r="C598" s="37"/>
      <c r="D598" s="35"/>
      <c r="E598" s="80" t="str">
        <f t="shared" si="18"/>
        <v/>
      </c>
      <c r="F598" s="17" t="str">
        <f t="shared" si="19"/>
        <v/>
      </c>
    </row>
    <row r="599" spans="1:6" x14ac:dyDescent="0.25">
      <c r="A599" s="15"/>
      <c r="B599" s="15"/>
      <c r="C599" s="37"/>
      <c r="D599" s="35"/>
      <c r="E599" s="80" t="str">
        <f t="shared" si="18"/>
        <v/>
      </c>
      <c r="F599" s="17" t="str">
        <f t="shared" si="19"/>
        <v/>
      </c>
    </row>
    <row r="600" spans="1:6" x14ac:dyDescent="0.25">
      <c r="A600" s="15"/>
      <c r="B600" s="15"/>
      <c r="C600" s="37"/>
      <c r="D600" s="35"/>
      <c r="E600" s="80" t="str">
        <f t="shared" si="18"/>
        <v/>
      </c>
      <c r="F600" s="17" t="str">
        <f t="shared" si="19"/>
        <v/>
      </c>
    </row>
    <row r="601" spans="1:6" x14ac:dyDescent="0.25">
      <c r="A601" s="15"/>
      <c r="B601" s="15"/>
      <c r="C601" s="37"/>
      <c r="D601" s="35"/>
      <c r="E601" s="80" t="str">
        <f t="shared" si="18"/>
        <v/>
      </c>
      <c r="F601" s="17" t="str">
        <f t="shared" si="19"/>
        <v/>
      </c>
    </row>
    <row r="602" spans="1:6" x14ac:dyDescent="0.25">
      <c r="A602" s="15"/>
      <c r="B602" s="15"/>
      <c r="C602" s="37"/>
      <c r="D602" s="35"/>
      <c r="E602" s="80" t="str">
        <f t="shared" si="18"/>
        <v/>
      </c>
      <c r="F602" s="17" t="str">
        <f t="shared" si="19"/>
        <v/>
      </c>
    </row>
    <row r="603" spans="1:6" x14ac:dyDescent="0.25">
      <c r="A603" s="15"/>
      <c r="B603" s="15"/>
      <c r="C603" s="37"/>
      <c r="D603" s="35"/>
      <c r="E603" s="80" t="str">
        <f t="shared" si="18"/>
        <v/>
      </c>
      <c r="F603" s="17" t="str">
        <f t="shared" si="19"/>
        <v/>
      </c>
    </row>
    <row r="604" spans="1:6" x14ac:dyDescent="0.25">
      <c r="A604" s="15"/>
      <c r="B604" s="15"/>
      <c r="C604" s="37"/>
      <c r="D604" s="35"/>
      <c r="E604" s="80" t="str">
        <f t="shared" si="18"/>
        <v/>
      </c>
      <c r="F604" s="17" t="str">
        <f t="shared" si="19"/>
        <v/>
      </c>
    </row>
    <row r="605" spans="1:6" x14ac:dyDescent="0.25">
      <c r="A605" s="15"/>
      <c r="B605" s="15"/>
      <c r="C605" s="37"/>
      <c r="D605" s="35"/>
      <c r="E605" s="80" t="str">
        <f t="shared" si="18"/>
        <v/>
      </c>
    </row>
    <row r="606" spans="1:6" x14ac:dyDescent="0.25">
      <c r="A606" s="15"/>
      <c r="B606" s="15"/>
      <c r="C606" s="37"/>
      <c r="D606" s="35"/>
      <c r="E606" s="80" t="str">
        <f t="shared" si="18"/>
        <v/>
      </c>
    </row>
  </sheetData>
  <sheetProtection algorithmName="SHA-512" hashValue="WLTCGZWyNEl4sFXoZW7vSPdUqleuPm7YHovXNGVmTZbBUhUGYP/rA/djBbXdGoxt4xsibpzutc363tQLJ5IIgA==" saltValue="6i7g5mr4bj6g2UUwG7LFdQ==" spinCount="100000" sheet="1" autoFilter="0"/>
  <printOptions horizontalCentered="1"/>
  <pageMargins left="0.31496062992125984" right="0.31496062992125984" top="0.74803149606299213" bottom="0.74803149606299213" header="0.31496062992125984" footer="0.31496062992125984"/>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F4F7-C235-40E0-AC09-94D9F78E395F}">
  <sheetPr>
    <tabColor theme="4" tint="0.79998168889431442"/>
  </sheetPr>
  <dimension ref="A1:AG63"/>
  <sheetViews>
    <sheetView zoomScale="90" zoomScaleNormal="90" workbookViewId="0">
      <selection activeCell="B2" sqref="B2"/>
    </sheetView>
  </sheetViews>
  <sheetFormatPr defaultRowHeight="15" x14ac:dyDescent="0.25"/>
  <cols>
    <col min="1" max="1" width="3.42578125" style="11" customWidth="1"/>
    <col min="2" max="4" width="20.42578125" customWidth="1"/>
    <col min="5" max="5" width="20.42578125" style="19" customWidth="1"/>
    <col min="6" max="7" width="20.42578125" customWidth="1"/>
    <col min="8" max="8" width="13" style="11" customWidth="1"/>
    <col min="9" max="9" width="9.140625" style="11"/>
    <col min="10" max="10" width="12" style="11" bestFit="1" customWidth="1"/>
    <col min="11" max="33" width="9.140625" style="11"/>
  </cols>
  <sheetData>
    <row r="1" spans="1:8" ht="24.95" customHeight="1" x14ac:dyDescent="0.25">
      <c r="B1" s="54" t="s">
        <v>64</v>
      </c>
    </row>
    <row r="2" spans="1:8" ht="13.5" customHeight="1" x14ac:dyDescent="0.25">
      <c r="A2" s="60"/>
      <c r="B2" s="2"/>
    </row>
    <row r="3" spans="1:8" ht="18.75" x14ac:dyDescent="0.3">
      <c r="B3" s="20" t="s">
        <v>65</v>
      </c>
    </row>
    <row r="4" spans="1:8" x14ac:dyDescent="0.25">
      <c r="D4" s="21" t="s">
        <v>66</v>
      </c>
    </row>
    <row r="5" spans="1:8" ht="31.5" x14ac:dyDescent="0.35">
      <c r="B5" s="22" t="s">
        <v>59</v>
      </c>
      <c r="C5" s="22" t="s">
        <v>60</v>
      </c>
      <c r="D5" s="23" t="s">
        <v>67</v>
      </c>
      <c r="E5" s="24" t="s">
        <v>68</v>
      </c>
      <c r="F5" s="25" t="s">
        <v>69</v>
      </c>
      <c r="G5" s="25" t="s">
        <v>63</v>
      </c>
    </row>
    <row r="6" spans="1:8" x14ac:dyDescent="0.25">
      <c r="A6" s="32"/>
      <c r="B6" s="26"/>
      <c r="C6" s="26"/>
      <c r="D6" s="55"/>
      <c r="E6" s="27"/>
      <c r="F6" s="57" t="str">
        <f>IF(AND(ISNUMBER(D6),ISNUMBER(E6)),D6*E6,"")</f>
        <v/>
      </c>
      <c r="G6" s="57" t="str">
        <f>IF(ISNUMBER(F6),F6/70,"")</f>
        <v/>
      </c>
    </row>
    <row r="7" spans="1:8" x14ac:dyDescent="0.25">
      <c r="B7" s="26"/>
      <c r="C7" s="26"/>
      <c r="D7" s="55"/>
      <c r="E7" s="27"/>
      <c r="F7" s="57" t="str">
        <f t="shared" ref="F7:F12" si="0">IF(AND(ISNUMBER(D7),ISNUMBER(E7)),D7*E7,"")</f>
        <v/>
      </c>
      <c r="G7" s="57" t="str">
        <f t="shared" ref="G7:G12" si="1">IF(ISNUMBER(F7),F7/70,"")</f>
        <v/>
      </c>
    </row>
    <row r="8" spans="1:8" x14ac:dyDescent="0.25">
      <c r="B8" s="26"/>
      <c r="C8" s="26"/>
      <c r="D8" s="55"/>
      <c r="E8" s="27"/>
      <c r="F8" s="57" t="str">
        <f t="shared" si="0"/>
        <v/>
      </c>
      <c r="G8" s="57" t="str">
        <f t="shared" si="1"/>
        <v/>
      </c>
    </row>
    <row r="9" spans="1:8" x14ac:dyDescent="0.25">
      <c r="B9" s="26"/>
      <c r="C9" s="26"/>
      <c r="D9" s="55"/>
      <c r="E9" s="27"/>
      <c r="F9" s="57" t="str">
        <f>IF(AND(ISNUMBER(D9),ISNUMBER(E9)),D9*E9,"")</f>
        <v/>
      </c>
      <c r="G9" s="57" t="str">
        <f t="shared" si="1"/>
        <v/>
      </c>
    </row>
    <row r="10" spans="1:8" x14ac:dyDescent="0.25">
      <c r="B10" s="26"/>
      <c r="C10" s="26"/>
      <c r="D10" s="55"/>
      <c r="E10" s="27"/>
      <c r="F10" s="57" t="str">
        <f t="shared" si="0"/>
        <v/>
      </c>
      <c r="G10" s="57" t="str">
        <f t="shared" si="1"/>
        <v/>
      </c>
    </row>
    <row r="11" spans="1:8" x14ac:dyDescent="0.25">
      <c r="B11" s="26"/>
      <c r="C11" s="26"/>
      <c r="D11" s="55"/>
      <c r="E11" s="27"/>
      <c r="F11" s="57" t="str">
        <f t="shared" si="0"/>
        <v/>
      </c>
      <c r="G11" s="57" t="str">
        <f t="shared" si="1"/>
        <v/>
      </c>
    </row>
    <row r="12" spans="1:8" ht="15.75" thickBot="1" x14ac:dyDescent="0.3">
      <c r="B12" s="26"/>
      <c r="C12" s="26"/>
      <c r="D12" s="55"/>
      <c r="E12" s="27"/>
      <c r="F12" s="57" t="str">
        <f t="shared" si="0"/>
        <v/>
      </c>
      <c r="G12" s="59" t="str">
        <f t="shared" si="1"/>
        <v/>
      </c>
    </row>
    <row r="13" spans="1:8" ht="45" x14ac:dyDescent="0.25">
      <c r="E13" s="28" t="str">
        <f>IF(COUNT(F6:F12)&lt;7,"För få antal kompletta prov!","")</f>
        <v>För få antal kompletta prov!</v>
      </c>
      <c r="G13" s="29" t="s">
        <v>70</v>
      </c>
      <c r="H13" s="32"/>
    </row>
    <row r="14" spans="1:8" ht="15.75" thickBot="1" x14ac:dyDescent="0.3">
      <c r="G14" s="58" t="e">
        <f>AVERAGE(G6:G12)</f>
        <v>#DIV/0!</v>
      </c>
    </row>
    <row r="15" spans="1:8" ht="18.75" x14ac:dyDescent="0.3">
      <c r="B15" s="20" t="s">
        <v>71</v>
      </c>
    </row>
    <row r="16" spans="1:8" x14ac:dyDescent="0.25">
      <c r="D16" s="21" t="s">
        <v>66</v>
      </c>
    </row>
    <row r="17" spans="1:7" ht="31.5" x14ac:dyDescent="0.35">
      <c r="B17" s="22" t="s">
        <v>59</v>
      </c>
      <c r="C17" s="22" t="s">
        <v>60</v>
      </c>
      <c r="D17" s="21" t="s">
        <v>67</v>
      </c>
      <c r="E17" s="24" t="s">
        <v>68</v>
      </c>
      <c r="F17" s="25" t="s">
        <v>69</v>
      </c>
      <c r="G17" s="25" t="s">
        <v>63</v>
      </c>
    </row>
    <row r="18" spans="1:7" x14ac:dyDescent="0.25">
      <c r="A18" s="32"/>
      <c r="B18" s="2" t="s">
        <v>72</v>
      </c>
    </row>
    <row r="19" spans="1:7" x14ac:dyDescent="0.25">
      <c r="B19" s="26"/>
      <c r="C19" s="26"/>
      <c r="D19" s="55"/>
      <c r="E19" s="56"/>
      <c r="F19" s="57" t="str">
        <f>IF(AND(ISNUMBER(D19),ISNUMBER(E19)),D19*E19,"")</f>
        <v/>
      </c>
      <c r="G19" s="57" t="str">
        <f>IF(ISNUMBER(F19),F19/70,"")</f>
        <v/>
      </c>
    </row>
    <row r="20" spans="1:7" x14ac:dyDescent="0.25">
      <c r="B20" s="26"/>
      <c r="C20" s="26"/>
      <c r="D20" s="55"/>
      <c r="E20" s="56"/>
      <c r="F20" s="57" t="str">
        <f t="shared" ref="F20:F21" si="2">IF(AND(ISNUMBER(D20),ISNUMBER(E20)),D20*E20,"")</f>
        <v/>
      </c>
      <c r="G20" s="57" t="str">
        <f>IF(ISNUMBER(F20),F20/70,"")</f>
        <v/>
      </c>
    </row>
    <row r="21" spans="1:7" x14ac:dyDescent="0.25">
      <c r="B21" s="26"/>
      <c r="C21" s="26"/>
      <c r="D21" s="55"/>
      <c r="E21" s="56"/>
      <c r="F21" s="57" t="str">
        <f t="shared" si="2"/>
        <v/>
      </c>
      <c r="G21" s="57" t="str">
        <f>IF(ISNUMBER(F21),F21/70,"")</f>
        <v/>
      </c>
    </row>
    <row r="22" spans="1:7" x14ac:dyDescent="0.25">
      <c r="B22" s="26"/>
      <c r="C22" s="26"/>
      <c r="D22" s="55"/>
      <c r="E22" s="56"/>
      <c r="F22" s="57" t="str">
        <f>IF(AND(ISNUMBER(D22),ISNUMBER(E22)),D22*E22,"")</f>
        <v/>
      </c>
      <c r="G22" s="57" t="str">
        <f>IF(ISNUMBER(F22),F22/70,"")</f>
        <v/>
      </c>
    </row>
    <row r="23" spans="1:7" ht="30" x14ac:dyDescent="0.25">
      <c r="B23" s="30" t="s">
        <v>73</v>
      </c>
      <c r="D23" s="31" t="s">
        <v>74</v>
      </c>
    </row>
    <row r="24" spans="1:7" x14ac:dyDescent="0.25">
      <c r="B24" s="26"/>
      <c r="C24" s="26"/>
      <c r="D24" s="55"/>
      <c r="E24" s="56"/>
      <c r="F24" s="57" t="str">
        <f t="shared" ref="F24" si="3">IF(AND(ISNUMBER(D24),ISNUMBER(E24)),D24*E24,"")</f>
        <v/>
      </c>
      <c r="G24" s="57" t="str">
        <f t="shared" ref="G24" si="4">IF(ISNUMBER(F24),F24/70,"")</f>
        <v/>
      </c>
    </row>
    <row r="25" spans="1:7" x14ac:dyDescent="0.25">
      <c r="F25" s="57" t="str">
        <f>F24</f>
        <v/>
      </c>
      <c r="G25" s="57" t="str">
        <f>G24</f>
        <v/>
      </c>
    </row>
    <row r="26" spans="1:7" ht="15.75" thickBot="1" x14ac:dyDescent="0.3">
      <c r="F26" s="57" t="str">
        <f>F25</f>
        <v/>
      </c>
      <c r="G26" s="57" t="str">
        <f>G25</f>
        <v/>
      </c>
    </row>
    <row r="27" spans="1:7" ht="45" x14ac:dyDescent="0.25">
      <c r="D27" s="4" t="str">
        <f>IF(D24&gt;(2*MAX(D19:D22)),"Varning: Har du matat in det genomsnittliga dyngsflödet för helgprovet? Svara JA/NEJ i cellen nedan.","")</f>
        <v/>
      </c>
      <c r="E27" s="28" t="str">
        <f>IF(COUNT(F19:F26)&lt;7,"För få antal kompletta prov!","")</f>
        <v>För få antal kompletta prov!</v>
      </c>
      <c r="G27" s="29" t="s">
        <v>70</v>
      </c>
    </row>
    <row r="28" spans="1:7" ht="15.75" thickBot="1" x14ac:dyDescent="0.3">
      <c r="C28" s="19" t="str">
        <f>IF(D24&gt;(2*MAX(D19:D22)),"JA/NEJ:","")</f>
        <v/>
      </c>
      <c r="D28" s="11"/>
      <c r="G28" s="58" t="e">
        <f>AVERAGE(G19:G26)</f>
        <v>#DIV/0!</v>
      </c>
    </row>
    <row r="29" spans="1:7" ht="18.75" x14ac:dyDescent="0.3">
      <c r="B29" s="20" t="s">
        <v>75</v>
      </c>
    </row>
    <row r="30" spans="1:7" ht="30" x14ac:dyDescent="0.25">
      <c r="D30" s="31" t="s">
        <v>76</v>
      </c>
    </row>
    <row r="31" spans="1:7" ht="31.5" x14ac:dyDescent="0.35">
      <c r="B31" s="22" t="s">
        <v>59</v>
      </c>
      <c r="C31" s="22" t="s">
        <v>60</v>
      </c>
      <c r="D31" s="21" t="s">
        <v>77</v>
      </c>
      <c r="E31" s="24" t="s">
        <v>68</v>
      </c>
      <c r="F31" s="25" t="s">
        <v>69</v>
      </c>
      <c r="G31" s="25" t="s">
        <v>63</v>
      </c>
    </row>
    <row r="32" spans="1:7" x14ac:dyDescent="0.25">
      <c r="B32" s="2" t="s">
        <v>78</v>
      </c>
    </row>
    <row r="33" spans="2:7" ht="15.75" thickBot="1" x14ac:dyDescent="0.3">
      <c r="B33" s="26"/>
      <c r="C33" s="26"/>
      <c r="D33" s="55"/>
      <c r="E33" s="56"/>
      <c r="F33" s="57" t="str">
        <f>IF(AND(ISNUMBER(D33),ISNUMBER(E33)),D33*E33,"")</f>
        <v/>
      </c>
      <c r="G33" s="57" t="str">
        <f>IF(ISNUMBER(F33),F33/70,"")</f>
        <v/>
      </c>
    </row>
    <row r="34" spans="2:7" ht="45" x14ac:dyDescent="0.25">
      <c r="G34" s="29" t="s">
        <v>70</v>
      </c>
    </row>
    <row r="35" spans="2:7" ht="15.75" thickBot="1" x14ac:dyDescent="0.3">
      <c r="G35" s="58" t="e">
        <f>ROUND(AVERAGE(G33:G33),-1)</f>
        <v>#DIV/0!</v>
      </c>
    </row>
    <row r="36" spans="2:7" ht="18.75" x14ac:dyDescent="0.3">
      <c r="B36" s="20" t="s">
        <v>79</v>
      </c>
    </row>
    <row r="37" spans="2:7" x14ac:dyDescent="0.25">
      <c r="D37" s="21" t="s">
        <v>66</v>
      </c>
    </row>
    <row r="38" spans="2:7" ht="31.5" x14ac:dyDescent="0.35">
      <c r="B38" s="22" t="s">
        <v>59</v>
      </c>
      <c r="C38" s="22" t="s">
        <v>60</v>
      </c>
      <c r="D38" s="21" t="s">
        <v>77</v>
      </c>
      <c r="E38" s="24" t="s">
        <v>68</v>
      </c>
      <c r="F38" s="25" t="s">
        <v>69</v>
      </c>
      <c r="G38" s="25" t="s">
        <v>63</v>
      </c>
    </row>
    <row r="39" spans="2:7" x14ac:dyDescent="0.25">
      <c r="B39" s="26"/>
      <c r="C39" s="26"/>
      <c r="D39" s="55"/>
      <c r="E39" s="56"/>
      <c r="F39" s="57" t="str">
        <f t="shared" ref="F39:F61" si="5">IF(AND(ISNUMBER(D39),ISNUMBER(E39)),D39*E39,"")</f>
        <v/>
      </c>
      <c r="G39" s="57" t="str">
        <f t="shared" ref="G39:G62" si="6">IF(ISNUMBER(F39),F39/70,"")</f>
        <v/>
      </c>
    </row>
    <row r="40" spans="2:7" x14ac:dyDescent="0.25">
      <c r="B40" s="26"/>
      <c r="C40" s="26"/>
      <c r="D40" s="55"/>
      <c r="E40" s="56"/>
      <c r="F40" s="57" t="str">
        <f t="shared" si="5"/>
        <v/>
      </c>
      <c r="G40" s="57" t="str">
        <f t="shared" si="6"/>
        <v/>
      </c>
    </row>
    <row r="41" spans="2:7" x14ac:dyDescent="0.25">
      <c r="B41" s="26"/>
      <c r="C41" s="26"/>
      <c r="D41" s="55"/>
      <c r="E41" s="56"/>
      <c r="F41" s="57" t="str">
        <f t="shared" si="5"/>
        <v/>
      </c>
      <c r="G41" s="57" t="str">
        <f t="shared" si="6"/>
        <v/>
      </c>
    </row>
    <row r="42" spans="2:7" x14ac:dyDescent="0.25">
      <c r="B42" s="26"/>
      <c r="C42" s="26"/>
      <c r="D42" s="55"/>
      <c r="E42" s="56"/>
      <c r="F42" s="57" t="str">
        <f t="shared" si="5"/>
        <v/>
      </c>
      <c r="G42" s="57" t="str">
        <f t="shared" si="6"/>
        <v/>
      </c>
    </row>
    <row r="43" spans="2:7" x14ac:dyDescent="0.25">
      <c r="B43" s="26"/>
      <c r="C43" s="26"/>
      <c r="D43" s="55"/>
      <c r="E43" s="56"/>
      <c r="F43" s="57" t="str">
        <f t="shared" si="5"/>
        <v/>
      </c>
      <c r="G43" s="57" t="str">
        <f t="shared" si="6"/>
        <v/>
      </c>
    </row>
    <row r="44" spans="2:7" x14ac:dyDescent="0.25">
      <c r="B44" s="26"/>
      <c r="C44" s="26"/>
      <c r="D44" s="55"/>
      <c r="E44" s="56"/>
      <c r="F44" s="57" t="str">
        <f t="shared" si="5"/>
        <v/>
      </c>
      <c r="G44" s="57" t="str">
        <f t="shared" si="6"/>
        <v/>
      </c>
    </row>
    <row r="45" spans="2:7" x14ac:dyDescent="0.25">
      <c r="B45" s="26"/>
      <c r="C45" s="26"/>
      <c r="D45" s="55"/>
      <c r="E45" s="56"/>
      <c r="F45" s="57" t="str">
        <f t="shared" si="5"/>
        <v/>
      </c>
      <c r="G45" s="57" t="str">
        <f t="shared" si="6"/>
        <v/>
      </c>
    </row>
    <row r="46" spans="2:7" x14ac:dyDescent="0.25">
      <c r="B46" s="26"/>
      <c r="C46" s="26"/>
      <c r="D46" s="55"/>
      <c r="E46" s="56"/>
      <c r="F46" s="57" t="str">
        <f t="shared" si="5"/>
        <v/>
      </c>
      <c r="G46" s="57" t="str">
        <f t="shared" si="6"/>
        <v/>
      </c>
    </row>
    <row r="47" spans="2:7" x14ac:dyDescent="0.25">
      <c r="B47" s="26"/>
      <c r="C47" s="26"/>
      <c r="D47" s="55"/>
      <c r="E47" s="56"/>
      <c r="F47" s="57" t="str">
        <f t="shared" si="5"/>
        <v/>
      </c>
      <c r="G47" s="57" t="str">
        <f t="shared" si="6"/>
        <v/>
      </c>
    </row>
    <row r="48" spans="2:7" x14ac:dyDescent="0.25">
      <c r="B48" s="26"/>
      <c r="C48" s="26"/>
      <c r="D48" s="55"/>
      <c r="E48" s="56"/>
      <c r="F48" s="57" t="str">
        <f t="shared" si="5"/>
        <v/>
      </c>
      <c r="G48" s="57" t="str">
        <f t="shared" si="6"/>
        <v/>
      </c>
    </row>
    <row r="49" spans="2:7" x14ac:dyDescent="0.25">
      <c r="B49" s="26"/>
      <c r="C49" s="26"/>
      <c r="D49" s="55"/>
      <c r="E49" s="56"/>
      <c r="F49" s="57" t="str">
        <f t="shared" si="5"/>
        <v/>
      </c>
      <c r="G49" s="57" t="str">
        <f t="shared" si="6"/>
        <v/>
      </c>
    </row>
    <row r="50" spans="2:7" x14ac:dyDescent="0.25">
      <c r="B50" s="26"/>
      <c r="C50" s="26"/>
      <c r="D50" s="55"/>
      <c r="E50" s="56"/>
      <c r="F50" s="57" t="str">
        <f t="shared" si="5"/>
        <v/>
      </c>
      <c r="G50" s="57" t="str">
        <f t="shared" si="6"/>
        <v/>
      </c>
    </row>
    <row r="51" spans="2:7" x14ac:dyDescent="0.25">
      <c r="B51" s="26"/>
      <c r="C51" s="26"/>
      <c r="D51" s="55"/>
      <c r="E51" s="56"/>
      <c r="F51" s="57" t="str">
        <f t="shared" si="5"/>
        <v/>
      </c>
      <c r="G51" s="57" t="str">
        <f t="shared" si="6"/>
        <v/>
      </c>
    </row>
    <row r="52" spans="2:7" x14ac:dyDescent="0.25">
      <c r="B52" s="26"/>
      <c r="C52" s="26"/>
      <c r="D52" s="55"/>
      <c r="E52" s="56"/>
      <c r="F52" s="57" t="str">
        <f t="shared" si="5"/>
        <v/>
      </c>
      <c r="G52" s="57" t="str">
        <f t="shared" si="6"/>
        <v/>
      </c>
    </row>
    <row r="53" spans="2:7" x14ac:dyDescent="0.25">
      <c r="B53" s="26"/>
      <c r="C53" s="26"/>
      <c r="D53" s="55"/>
      <c r="E53" s="56"/>
      <c r="F53" s="57" t="str">
        <f t="shared" si="5"/>
        <v/>
      </c>
      <c r="G53" s="57" t="str">
        <f t="shared" si="6"/>
        <v/>
      </c>
    </row>
    <row r="54" spans="2:7" x14ac:dyDescent="0.25">
      <c r="B54" s="26"/>
      <c r="C54" s="26"/>
      <c r="D54" s="55"/>
      <c r="E54" s="56"/>
      <c r="F54" s="57" t="str">
        <f t="shared" si="5"/>
        <v/>
      </c>
      <c r="G54" s="57" t="str">
        <f t="shared" si="6"/>
        <v/>
      </c>
    </row>
    <row r="55" spans="2:7" x14ac:dyDescent="0.25">
      <c r="B55" s="26"/>
      <c r="C55" s="26"/>
      <c r="D55" s="55"/>
      <c r="E55" s="56"/>
      <c r="F55" s="57" t="str">
        <f t="shared" si="5"/>
        <v/>
      </c>
      <c r="G55" s="57" t="str">
        <f t="shared" si="6"/>
        <v/>
      </c>
    </row>
    <row r="56" spans="2:7" x14ac:dyDescent="0.25">
      <c r="B56" s="26"/>
      <c r="C56" s="26"/>
      <c r="D56" s="55"/>
      <c r="E56" s="56"/>
      <c r="F56" s="57" t="str">
        <f t="shared" si="5"/>
        <v/>
      </c>
      <c r="G56" s="57" t="str">
        <f t="shared" si="6"/>
        <v/>
      </c>
    </row>
    <row r="57" spans="2:7" x14ac:dyDescent="0.25">
      <c r="B57" s="26"/>
      <c r="C57" s="26"/>
      <c r="D57" s="55"/>
      <c r="E57" s="56"/>
      <c r="F57" s="57" t="str">
        <f t="shared" si="5"/>
        <v/>
      </c>
      <c r="G57" s="57" t="str">
        <f t="shared" si="6"/>
        <v/>
      </c>
    </row>
    <row r="58" spans="2:7" x14ac:dyDescent="0.25">
      <c r="B58" s="26"/>
      <c r="C58" s="26"/>
      <c r="D58" s="55"/>
      <c r="E58" s="56"/>
      <c r="F58" s="57" t="str">
        <f t="shared" si="5"/>
        <v/>
      </c>
      <c r="G58" s="57" t="str">
        <f t="shared" si="6"/>
        <v/>
      </c>
    </row>
    <row r="59" spans="2:7" x14ac:dyDescent="0.25">
      <c r="B59" s="26"/>
      <c r="C59" s="26"/>
      <c r="D59" s="55"/>
      <c r="E59" s="56"/>
      <c r="F59" s="57" t="str">
        <f t="shared" si="5"/>
        <v/>
      </c>
      <c r="G59" s="57" t="str">
        <f t="shared" si="6"/>
        <v/>
      </c>
    </row>
    <row r="60" spans="2:7" x14ac:dyDescent="0.25">
      <c r="B60" s="26"/>
      <c r="C60" s="26"/>
      <c r="D60" s="55"/>
      <c r="E60" s="56"/>
      <c r="F60" s="57" t="str">
        <f t="shared" si="5"/>
        <v/>
      </c>
      <c r="G60" s="57" t="str">
        <f t="shared" si="6"/>
        <v/>
      </c>
    </row>
    <row r="61" spans="2:7" ht="15.75" thickBot="1" x14ac:dyDescent="0.3">
      <c r="B61" s="26"/>
      <c r="C61" s="26"/>
      <c r="D61" s="55"/>
      <c r="E61" s="56"/>
      <c r="F61" s="57" t="str">
        <f t="shared" si="5"/>
        <v/>
      </c>
      <c r="G61" s="57" t="str">
        <f t="shared" si="6"/>
        <v/>
      </c>
    </row>
    <row r="62" spans="2:7" ht="45" x14ac:dyDescent="0.25">
      <c r="B62" s="107" t="s">
        <v>80</v>
      </c>
      <c r="C62" s="107"/>
      <c r="D62" s="107"/>
      <c r="E62" s="107"/>
      <c r="F62" s="108"/>
      <c r="G62" s="29" t="s">
        <v>70</v>
      </c>
    </row>
    <row r="63" spans="2:7" ht="15.75" thickBot="1" x14ac:dyDescent="0.3">
      <c r="C63" s="32"/>
      <c r="G63" s="58" t="e">
        <f>AVERAGE(G39:G61)</f>
        <v>#DIV/0!</v>
      </c>
    </row>
  </sheetData>
  <sheetProtection algorithmName="SHA-512" hashValue="mor6zO+pUJLQaebkgC+i4s76haGGKRCMw27k/YhLXchOVlObT2vWXcODywVmNoyjHb7RHprLPc04MnWq0Trg1g==" saltValue="564Xq3qHBbGmJJB0RCLxJg==" spinCount="100000" sheet="1"/>
  <mergeCells count="1">
    <mergeCell ref="B62:F62"/>
  </mergeCells>
  <phoneticPr fontId="37" type="noConversion"/>
  <conditionalFormatting sqref="E13">
    <cfRule type="containsText" dxfId="2" priority="3" operator="containsText" text="Antal">
      <formula>NOT(ISERROR(SEARCH("Antal",E13)))</formula>
    </cfRule>
  </conditionalFormatting>
  <conditionalFormatting sqref="E27">
    <cfRule type="containsText" dxfId="1" priority="2" operator="containsText" text="Antal">
      <formula>NOT(ISERROR(SEARCH("Antal",E27)))</formula>
    </cfRule>
  </conditionalFormatting>
  <conditionalFormatting sqref="D27">
    <cfRule type="containsText" dxfId="0" priority="1" operator="containsText" text="Varning">
      <formula>NOT(ISERROR(SEARCH("Varning",D27)))</formula>
    </cfRule>
  </conditionalFormatting>
  <dataValidations count="1">
    <dataValidation type="list" allowBlank="1" showInputMessage="1" showErrorMessage="1" sqref="D28" xr:uid="{2288D563-2EF8-4FCB-A8CA-DEF478129C1D}">
      <formula1>"Ja,Nej"</formula1>
    </dataValidation>
  </dataValidations>
  <pageMargins left="0.70866141732283472" right="0.70866141732283472" top="0.39370078740157483" bottom="0.74803149606299213" header="0.39370078740157483" footer="0.31496062992125984"/>
  <pageSetup paperSize="9" scale="82" orientation="landscape" r:id="rId1"/>
  <rowBreaks count="1" manualBreakCount="1">
    <brk id="28"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2A2145A7AB5C4DAE8070F5178CED4D" ma:contentTypeVersion="16" ma:contentTypeDescription="Skapa ett nytt dokument." ma:contentTypeScope="" ma:versionID="22652ba40c1f9dd20ed9eba01ebe20d9">
  <xsd:schema xmlns:xsd="http://www.w3.org/2001/XMLSchema" xmlns:xs="http://www.w3.org/2001/XMLSchema" xmlns:p="http://schemas.microsoft.com/office/2006/metadata/properties" xmlns:ns2="092ef302-27e6-48d8-8ebf-67a39640d376" xmlns:ns3="87d758a1-8da9-4e47-bdce-8fd281ff8fd0" targetNamespace="http://schemas.microsoft.com/office/2006/metadata/properties" ma:root="true" ma:fieldsID="77709c7d1cbf31813156f5b5a4d09fe6" ns2:_="" ns3:_="">
    <xsd:import namespace="092ef302-27e6-48d8-8ebf-67a39640d376"/>
    <xsd:import namespace="87d758a1-8da9-4e47-bdce-8fd281ff8fd0"/>
    <xsd:element name="properties">
      <xsd:complexType>
        <xsd:sequence>
          <xsd:element name="documentManagement">
            <xsd:complexType>
              <xsd:all>
                <xsd:element ref="ns2:Diarief_x00f6_rd"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ef302-27e6-48d8-8ebf-67a39640d376" elementFormDefault="qualified">
    <xsd:import namespace="http://schemas.microsoft.com/office/2006/documentManagement/types"/>
    <xsd:import namespace="http://schemas.microsoft.com/office/infopath/2007/PartnerControls"/>
    <xsd:element name="Diarief_x00f6_rd" ma:index="8" nillable="true" ma:displayName="Diarieförd" ma:default="0" ma:description="För Modena" ma:internalName="Diarief_x00f6_rd">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d758a1-8da9-4e47-bdce-8fd281ff8fd0"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17e4620e-6600-41b3-967c-97377b3fa2d4}" ma:internalName="TaxCatchAll" ma:showField="CatchAllData" ma:web="87d758a1-8da9-4e47-bdce-8fd281ff8f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iarief_x00f6_rd xmlns="092ef302-27e6-48d8-8ebf-67a39640d376">false</Diarief_x00f6_rd>
    <lcf76f155ced4ddcb4097134ff3c332f xmlns="092ef302-27e6-48d8-8ebf-67a39640d376">
      <Terms xmlns="http://schemas.microsoft.com/office/infopath/2007/PartnerControls"/>
    </lcf76f155ced4ddcb4097134ff3c332f>
    <TaxCatchAll xmlns="87d758a1-8da9-4e47-bdce-8fd281ff8fd0" xsi:nil="true"/>
  </documentManagement>
</p:properties>
</file>

<file path=customXml/itemProps1.xml><?xml version="1.0" encoding="utf-8"?>
<ds:datastoreItem xmlns:ds="http://schemas.openxmlformats.org/officeDocument/2006/customXml" ds:itemID="{0CBB6983-3833-4EFE-9F8C-47F22070960F}">
  <ds:schemaRefs>
    <ds:schemaRef ds:uri="http://schemas.microsoft.com/sharepoint/v3/contenttype/forms"/>
  </ds:schemaRefs>
</ds:datastoreItem>
</file>

<file path=customXml/itemProps2.xml><?xml version="1.0" encoding="utf-8"?>
<ds:datastoreItem xmlns:ds="http://schemas.openxmlformats.org/officeDocument/2006/customXml" ds:itemID="{54919BC9-CEB7-459C-9C64-11153B4605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ef302-27e6-48d8-8ebf-67a39640d376"/>
    <ds:schemaRef ds:uri="87d758a1-8da9-4e47-bdce-8fd281ff8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8A21BE-3979-4F12-A503-AFEF07590196}">
  <ds:schemaRefs>
    <ds:schemaRef ds:uri="http://schemas.microsoft.com/office/2006/metadata/properties"/>
    <ds:schemaRef ds:uri="http://schemas.microsoft.com/office/infopath/2007/PartnerControls"/>
    <ds:schemaRef ds:uri="092ef302-27e6-48d8-8ebf-67a39640d376"/>
    <ds:schemaRef ds:uri="87d758a1-8da9-4e47-bdce-8fd281ff8f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5</vt:i4>
      </vt:variant>
    </vt:vector>
  </HeadingPairs>
  <TitlesOfParts>
    <vt:vector size="11" baseType="lpstr">
      <vt:lpstr>Läsanvisning</vt:lpstr>
      <vt:lpstr>Tätbebyggelse vägledning</vt:lpstr>
      <vt:lpstr>Tätbebyggelse mall</vt:lpstr>
      <vt:lpstr>Inkommande vägledning</vt:lpstr>
      <vt:lpstr>Inkommande mall 90e percentil</vt:lpstr>
      <vt:lpstr>Inkommande mall maxvecka</vt:lpstr>
      <vt:lpstr>'Inkommande mall 90e percentil'!Utskriftsområde</vt:lpstr>
      <vt:lpstr>'Inkommande mall maxvecka'!Utskriftsområde</vt:lpstr>
      <vt:lpstr>'Inkommande vägledning'!Utskriftsområde</vt:lpstr>
      <vt:lpstr>'Tätbebyggelse mall'!Utskriftsområde</vt:lpstr>
      <vt:lpstr>'Tätbebyggelse vägledning'!Utskriftsområde</vt:lpstr>
    </vt:vector>
  </TitlesOfParts>
  <Manager/>
  <Company>Naturvårdsverket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Cronholm, Pontus</dc:creator>
  <cp:keywords/>
  <dc:description/>
  <cp:lastModifiedBy>Rosén Nilsson, Kerstin</cp:lastModifiedBy>
  <cp:revision/>
  <cp:lastPrinted>2023-01-11T14:44:35Z</cp:lastPrinted>
  <dcterms:created xsi:type="dcterms:W3CDTF">2016-01-27T11:46:59Z</dcterms:created>
  <dcterms:modified xsi:type="dcterms:W3CDTF">2023-01-12T08:05:54Z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0x010100D12A2145A7AB5C4DAE8070F5178CED4D</vt:lpwstr>
  </property>
  <property fmtid="{D5CDD505-2E9C-101B-9397-08002B2CF9AE}" pid="3" name="MediaServiceImageTags">
    <vt:lpwstr/>
  </property>
</Properties>
</file>